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https://phlinz.sharepoint.com/sites/ZPPSPrimarstufe/Shared Documents/Schulpraxis/3_Administration_allgemein/Reisekosten PB/"/>
    </mc:Choice>
  </mc:AlternateContent>
  <xr:revisionPtr revIDLastSave="349" documentId="13_ncr:1_{F7F07D47-BBCE-4B3B-B98D-0B3DA1A01A4F}" xr6:coauthVersionLast="47" xr6:coauthVersionMax="47" xr10:uidLastSave="{8E16782E-E001-4A48-A6B8-02671FD1C98A}"/>
  <bookViews>
    <workbookView xWindow="-108" yWindow="-108" windowWidth="23256" windowHeight="12576" xr2:uid="{00000000-000D-0000-FFFF-FFFF00000000}"/>
  </bookViews>
  <sheets>
    <sheet name="Reiserechnung" sheetId="1" r:id="rId1"/>
    <sheet name="Beförderungszuschuss" sheetId="2" r:id="rId2"/>
  </sheets>
  <definedNames>
    <definedName name="_xlnm.Print_Area" localSheetId="0">Reiserechnung!$A$1:$E$38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08" i="2" l="1"/>
  <c r="B101" i="2"/>
  <c r="B105" i="2" l="1"/>
  <c r="E105" i="2" s="1"/>
  <c r="B104" i="2"/>
  <c r="E104" i="2" s="1"/>
  <c r="E102" i="2"/>
  <c r="B102" i="2"/>
  <c r="B103" i="2" s="1"/>
  <c r="E103" i="2" s="1"/>
  <c r="E109" i="2"/>
  <c r="B109" i="2"/>
  <c r="B110" i="2" s="1"/>
  <c r="E110" i="2" s="1"/>
  <c r="B112" i="2"/>
  <c r="E112" i="2" s="1"/>
  <c r="B111" i="2"/>
  <c r="E111" i="2" s="1"/>
  <c r="B94" i="2"/>
  <c r="B97" i="2" s="1"/>
  <c r="E97" i="2" s="1"/>
  <c r="B87" i="2"/>
  <c r="B90" i="2" s="1"/>
  <c r="E90" i="2" s="1"/>
  <c r="B80" i="2"/>
  <c r="B83" i="2" s="1"/>
  <c r="E83" i="2" s="1"/>
  <c r="B73" i="2"/>
  <c r="B76" i="2" s="1"/>
  <c r="E76" i="2" s="1"/>
  <c r="B66" i="2"/>
  <c r="B70" i="2" s="1"/>
  <c r="E70" i="2" s="1"/>
  <c r="B59" i="2"/>
  <c r="B62" i="2" s="1"/>
  <c r="E62" i="2" s="1"/>
  <c r="B52" i="2"/>
  <c r="B53" i="2" s="1"/>
  <c r="B54" i="2" s="1"/>
  <c r="E54" i="2" s="1"/>
  <c r="B45" i="2"/>
  <c r="B46" i="2" s="1"/>
  <c r="B47" i="2" s="1"/>
  <c r="E47" i="2" s="1"/>
  <c r="B38" i="2"/>
  <c r="B39" i="2" s="1"/>
  <c r="B40" i="2" s="1"/>
  <c r="E40" i="2" s="1"/>
  <c r="B31" i="2"/>
  <c r="B34" i="2" s="1"/>
  <c r="E34" i="2" s="1"/>
  <c r="B24" i="2"/>
  <c r="B25" i="2" s="1"/>
  <c r="B26" i="2" s="1"/>
  <c r="E26" i="2" s="1"/>
  <c r="B17" i="2"/>
  <c r="B20" i="2" s="1"/>
  <c r="E20" i="2" s="1"/>
  <c r="B10" i="2"/>
  <c r="B11" i="2" s="1"/>
  <c r="B12" i="2" s="1"/>
  <c r="E12" i="2" s="1"/>
  <c r="B3" i="2"/>
  <c r="B4" i="2" s="1"/>
  <c r="B5" i="2" s="1"/>
  <c r="B49" i="2" l="1"/>
  <c r="E49" i="2" s="1"/>
  <c r="E113" i="2"/>
  <c r="E25" i="1" s="1"/>
  <c r="B55" i="2"/>
  <c r="E55" i="2" s="1"/>
  <c r="B84" i="2"/>
  <c r="E84" i="2" s="1"/>
  <c r="B60" i="2"/>
  <c r="B61" i="2" s="1"/>
  <c r="E61" i="2" s="1"/>
  <c r="B48" i="2"/>
  <c r="E48" i="2" s="1"/>
  <c r="B32" i="2"/>
  <c r="B33" i="2" s="1"/>
  <c r="E33" i="2" s="1"/>
  <c r="B28" i="2"/>
  <c r="E28" i="2" s="1"/>
  <c r="B27" i="2"/>
  <c r="E27" i="2" s="1"/>
  <c r="E25" i="2"/>
  <c r="E46" i="2"/>
  <c r="B35" i="2"/>
  <c r="E35" i="2" s="1"/>
  <c r="E60" i="2"/>
  <c r="B41" i="2"/>
  <c r="E41" i="2" s="1"/>
  <c r="B63" i="2"/>
  <c r="E63" i="2" s="1"/>
  <c r="E67" i="2"/>
  <c r="B88" i="2"/>
  <c r="B89" i="2" s="1"/>
  <c r="E89" i="2" s="1"/>
  <c r="B98" i="2"/>
  <c r="E98" i="2" s="1"/>
  <c r="B95" i="2"/>
  <c r="B96" i="2" s="1"/>
  <c r="E96" i="2" s="1"/>
  <c r="B91" i="2"/>
  <c r="E91" i="2" s="1"/>
  <c r="B81" i="2"/>
  <c r="B82" i="2" s="1"/>
  <c r="E82" i="2" s="1"/>
  <c r="B74" i="2"/>
  <c r="B75" i="2" s="1"/>
  <c r="E75" i="2" s="1"/>
  <c r="B77" i="2"/>
  <c r="E77" i="2" s="1"/>
  <c r="B67" i="2"/>
  <c r="B68" i="2" s="1"/>
  <c r="E68" i="2" s="1"/>
  <c r="E53" i="2"/>
  <c r="E39" i="2"/>
  <c r="E32" i="2"/>
  <c r="E95" i="2"/>
  <c r="E88" i="2"/>
  <c r="E81" i="2"/>
  <c r="E74" i="2"/>
  <c r="B69" i="2"/>
  <c r="E69" i="2" s="1"/>
  <c r="B56" i="2"/>
  <c r="E56" i="2" s="1"/>
  <c r="B42" i="2"/>
  <c r="E42" i="2" s="1"/>
  <c r="E18" i="2"/>
  <c r="B21" i="2"/>
  <c r="E21" i="2" s="1"/>
  <c r="B18" i="2"/>
  <c r="B19" i="2" s="1"/>
  <c r="E19" i="2" s="1"/>
  <c r="B13" i="2"/>
  <c r="E13" i="2" s="1"/>
  <c r="B14" i="2"/>
  <c r="E14" i="2" s="1"/>
  <c r="E4" i="2"/>
  <c r="B6" i="2"/>
  <c r="E6" i="2" s="1"/>
  <c r="E11" i="2"/>
  <c r="B7" i="2"/>
  <c r="E7" i="2" s="1"/>
  <c r="E5" i="2"/>
  <c r="E50" i="2" l="1"/>
  <c r="E16" i="1" s="1"/>
  <c r="E106" i="2"/>
  <c r="E24" i="1" s="1"/>
  <c r="E99" i="2"/>
  <c r="E23" i="1" s="1"/>
  <c r="E92" i="2"/>
  <c r="E22" i="1" s="1"/>
  <c r="E29" i="2"/>
  <c r="E13" i="1" s="1"/>
  <c r="E43" i="2"/>
  <c r="E15" i="1" s="1"/>
  <c r="E57" i="2"/>
  <c r="E17" i="1" s="1"/>
  <c r="E85" i="2"/>
  <c r="E21" i="1" s="1"/>
  <c r="E64" i="2"/>
  <c r="E18" i="1" s="1"/>
  <c r="E78" i="2"/>
  <c r="E20" i="1" s="1"/>
  <c r="E71" i="2"/>
  <c r="E19" i="1" s="1"/>
  <c r="E36" i="2"/>
  <c r="E14" i="1" s="1"/>
  <c r="E15" i="2"/>
  <c r="E11" i="1" s="1"/>
  <c r="E22" i="2"/>
  <c r="E12" i="1" s="1"/>
  <c r="E8" i="2"/>
  <c r="E10" i="1" s="1"/>
  <c r="E26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Christian Reindl</author>
  </authors>
  <commentList>
    <comment ref="C9" authorId="0" shapeId="0" xr:uid="{00000000-0006-0000-0000-000001000000}">
      <text>
        <r>
          <rPr>
            <sz val="9"/>
            <color indexed="81"/>
            <rFont val="Segoe UI"/>
            <family val="2"/>
          </rPr>
          <t>Bitte mit Dropdown- Menü auswählen !</t>
        </r>
      </text>
    </comment>
  </commentList>
</comments>
</file>

<file path=xl/sharedStrings.xml><?xml version="1.0" encoding="utf-8"?>
<sst xmlns="http://schemas.openxmlformats.org/spreadsheetml/2006/main" count="242" uniqueCount="56">
  <si>
    <t xml:space="preserve">Reiserechnung </t>
  </si>
  <si>
    <t>Datum</t>
  </si>
  <si>
    <t>Unterschrift</t>
  </si>
  <si>
    <t>Unterschrift der Rechnungslegerin bzw. des Rechnungslegers</t>
  </si>
  <si>
    <t>Genehmigung</t>
  </si>
  <si>
    <t>Rektorat</t>
  </si>
  <si>
    <t xml:space="preserve">Unterschrift </t>
  </si>
  <si>
    <t xml:space="preserve"> Name, Titel:</t>
  </si>
  <si>
    <t xml:space="preserve"> Wohnort:</t>
  </si>
  <si>
    <t xml:space="preserve"> Dienstort:</t>
  </si>
  <si>
    <t xml:space="preserve"> Bankdaten:</t>
  </si>
  <si>
    <r>
      <t xml:space="preserve">Reisekosten </t>
    </r>
    <r>
      <rPr>
        <b/>
        <sz val="8"/>
        <color theme="1"/>
        <rFont val="Calibri"/>
        <family val="2"/>
        <scheme val="minor"/>
      </rPr>
      <t>(Beförderungs-
zuschuss)</t>
    </r>
  </si>
  <si>
    <t>Tarif</t>
  </si>
  <si>
    <t>Betrag</t>
  </si>
  <si>
    <t>1-8 km</t>
  </si>
  <si>
    <t>pauschal</t>
  </si>
  <si>
    <t>1-50 km (bei Wegstrecke &gt; 8 km)</t>
  </si>
  <si>
    <t>pro km</t>
  </si>
  <si>
    <t>51-300 km</t>
  </si>
  <si>
    <t>ab 301 km</t>
  </si>
  <si>
    <t>Beförderungszuschuss (max. 52,00 €)</t>
  </si>
  <si>
    <t>Berechnung des Beförderungszuschusses</t>
  </si>
  <si>
    <t>KM-Anzahl der Wegstrecke 1:</t>
  </si>
  <si>
    <t>KM-Anzahl der Wegstrecke 2:</t>
  </si>
  <si>
    <t>KM-Anzahl der Wegstrecke 4:</t>
  </si>
  <si>
    <t>KM-Anzahl der Wegstrecke 5:</t>
  </si>
  <si>
    <t>KM-Anzahl der Wegstrecke 6:</t>
  </si>
  <si>
    <t>KM-Anzahl der Wegstrecke 7:</t>
  </si>
  <si>
    <t>KM-Anzahl der Wegstrecke 8:</t>
  </si>
  <si>
    <t>KM-Anzahl der Wegstrecke 9:</t>
  </si>
  <si>
    <t>KM-Anzahl der Wegstrecke 10:</t>
  </si>
  <si>
    <t>KM-Anzahl der Wegstrecke 11:</t>
  </si>
  <si>
    <t>KM-Anzahl der Wegstrecke 12:</t>
  </si>
  <si>
    <t>KM-Anzahl der Wegstrecke 13:</t>
  </si>
  <si>
    <t>KM-Anzahl der Wegstrecke 14:</t>
  </si>
  <si>
    <t>KM-Anzahl der Wegstrecke 15:</t>
  </si>
  <si>
    <t>KM-Anzahl der Wegstrecke 3:</t>
  </si>
  <si>
    <t xml:space="preserve"> Summe</t>
  </si>
  <si>
    <t>*</t>
  </si>
  <si>
    <t>Genaue Adresse(n)
der Praxisschule(n)</t>
  </si>
  <si>
    <r>
      <t xml:space="preserve">Die </t>
    </r>
    <r>
      <rPr>
        <b/>
        <u/>
        <sz val="12"/>
        <color theme="1"/>
        <rFont val="Calibri"/>
        <family val="2"/>
        <scheme val="minor"/>
      </rPr>
      <t>Hinfahrt</t>
    </r>
    <r>
      <rPr>
        <sz val="12"/>
        <color theme="1"/>
        <rFont val="Calibri"/>
        <family val="2"/>
        <scheme val="minor"/>
      </rPr>
      <t xml:space="preserve"> zum Dienstverrichtungsort, 
</t>
    </r>
    <r>
      <rPr>
        <b/>
        <u/>
        <sz val="12"/>
        <color theme="1"/>
        <rFont val="Calibri"/>
        <family val="2"/>
        <scheme val="minor"/>
      </rPr>
      <t>eventuelle Weiterfahrten</t>
    </r>
    <r>
      <rPr>
        <sz val="12"/>
        <color theme="1"/>
        <rFont val="Calibri"/>
        <family val="2"/>
        <scheme val="minor"/>
      </rPr>
      <t xml:space="preserve"> zu anderen Dienstverrichtungsorten
und </t>
    </r>
    <r>
      <rPr>
        <b/>
        <u/>
        <sz val="12"/>
        <color theme="1"/>
        <rFont val="Calibri"/>
        <family val="2"/>
        <scheme val="minor"/>
      </rPr>
      <t>die Rückfahrt</t>
    </r>
    <r>
      <rPr>
        <sz val="12"/>
        <color theme="1"/>
        <rFont val="Calibri"/>
        <family val="2"/>
        <scheme val="minor"/>
      </rPr>
      <t xml:space="preserve"> sind</t>
    </r>
    <r>
      <rPr>
        <b/>
        <u/>
        <sz val="12"/>
        <color theme="1"/>
        <rFont val="Calibri"/>
        <family val="2"/>
        <scheme val="minor"/>
      </rPr>
      <t xml:space="preserve"> jeweils als eine Wegstrecke</t>
    </r>
    <r>
      <rPr>
        <sz val="12"/>
        <color theme="1"/>
        <rFont val="Calibri"/>
        <family val="2"/>
        <scheme val="minor"/>
      </rPr>
      <t xml:space="preserve"> 
zu werten und mit maximal € 52,00 zu verrechnen.</t>
    </r>
  </si>
  <si>
    <t>Private Pädagogische Hochschule der Diözese Linz, Salesianumweg 3, 4020 Linz</t>
  </si>
  <si>
    <t>HINFAHRT: Wohnort – Praxisschule</t>
  </si>
  <si>
    <t>RÜCKFAHRT: Praxisschule – Wohnort</t>
  </si>
  <si>
    <t>WEITERFAHRT: Praxisschule - Praxisschule</t>
  </si>
  <si>
    <t>HINFAHRT: Dienstort – Praxisschule</t>
  </si>
  <si>
    <t>RÜCKFAHRT: Praxisschule – Dienstort</t>
  </si>
  <si>
    <t>Strecke*</t>
  </si>
  <si>
    <r>
      <t xml:space="preserve">Laut RGV ist immer der </t>
    </r>
    <r>
      <rPr>
        <b/>
        <sz val="10"/>
        <color theme="1"/>
        <rFont val="Calibri"/>
        <family val="2"/>
        <scheme val="minor"/>
      </rPr>
      <t>günstigste Tarif</t>
    </r>
    <r>
      <rPr>
        <sz val="10"/>
        <color theme="1"/>
        <rFont val="Calibri"/>
        <family val="2"/>
        <scheme val="minor"/>
      </rPr>
      <t xml:space="preserve"> zu wählen und die </t>
    </r>
    <r>
      <rPr>
        <b/>
        <sz val="10"/>
        <color theme="1"/>
        <rFont val="Calibri"/>
        <family val="2"/>
        <scheme val="minor"/>
      </rPr>
      <t>kürzeste Wegstrecke</t>
    </r>
    <r>
      <rPr>
        <sz val="10"/>
        <color theme="1"/>
        <rFont val="Calibri"/>
        <family val="2"/>
        <scheme val="minor"/>
      </rPr>
      <t xml:space="preserve"> laut google.maps zu ermitteln. 
Für Wegstrecken </t>
    </r>
    <r>
      <rPr>
        <b/>
        <sz val="10"/>
        <color theme="1"/>
        <rFont val="Calibri"/>
        <family val="2"/>
        <scheme val="minor"/>
      </rPr>
      <t>unter 2 km</t>
    </r>
    <r>
      <rPr>
        <sz val="10"/>
        <color theme="1"/>
        <rFont val="Calibri"/>
        <family val="2"/>
        <scheme val="minor"/>
      </rPr>
      <t xml:space="preserve"> können 
</t>
    </r>
    <r>
      <rPr>
        <b/>
        <sz val="10"/>
        <color theme="1"/>
        <rFont val="Calibri"/>
        <family val="2"/>
        <scheme val="minor"/>
      </rPr>
      <t>keine Reisekosten</t>
    </r>
    <r>
      <rPr>
        <sz val="10"/>
        <color theme="1"/>
        <rFont val="Calibri"/>
        <family val="2"/>
        <scheme val="minor"/>
      </rPr>
      <t xml:space="preserve"> abgerechnet werden.</t>
    </r>
  </si>
  <si>
    <t>KM-Anzahl der Wegstrecke 16:</t>
  </si>
  <si>
    <r>
      <t xml:space="preserve">KM-Anzahl
</t>
    </r>
    <r>
      <rPr>
        <sz val="8"/>
        <color theme="8" tint="-0.499984740745262"/>
        <rFont val="Calibri"/>
        <family val="2"/>
        <scheme val="minor"/>
      </rPr>
      <t xml:space="preserve">laut        </t>
    </r>
    <r>
      <rPr>
        <sz val="8"/>
        <color theme="8" tint="-0.499984740745262"/>
        <rFont val="Wingdings 3"/>
        <family val="1"/>
        <charset val="2"/>
      </rPr>
      <t xml:space="preserve">l
</t>
    </r>
    <r>
      <rPr>
        <u/>
        <sz val="8"/>
        <color theme="8" tint="-0.499984740745262"/>
        <rFont val="Calibri"/>
        <family val="2"/>
        <scheme val="minor"/>
      </rPr>
      <t>google.maps</t>
    </r>
  </si>
  <si>
    <t>Pädagogisch Praktische Studien</t>
  </si>
  <si>
    <t>Institutsleitung</t>
  </si>
  <si>
    <t xml:space="preserve">Genaue Adresse: </t>
  </si>
  <si>
    <t>IBAN:</t>
  </si>
  <si>
    <t>WS/SS JJJJ/JJ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</si>
</sst>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&quot;€&quot;_-;\-* #,##0.00\ &quot;€&quot;_-;_-* &quot;-&quot;??\ &quot;€&quot;_-;_-@_-"/>
    <numFmt numFmtId="165" formatCode="#,##0.00\ &quot;€&quot;"/>
    <numFmt numFmtId="166" formatCode="dd/mm/yy;@"/>
    <numFmt numFmtId="167" formatCode="0.0"/>
  </numFmts>
  <fonts count="20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6"/>
      <color theme="0" tint="-0.14999847407452621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8" tint="-0.499984740745262"/>
      <name val="Calibri"/>
      <family val="2"/>
      <scheme val="minor"/>
    </font>
    <font>
      <sz val="8"/>
      <color theme="8" tint="-0.499984740745262"/>
      <name val="Calibri"/>
      <family val="2"/>
      <scheme val="minor"/>
    </font>
    <font>
      <sz val="9"/>
      <color indexed="81"/>
      <name val="Segoe UI"/>
      <family val="2"/>
    </font>
    <font>
      <sz val="8"/>
      <color theme="8" tint="-0.499984740745262"/>
      <name val="Wingdings 3"/>
      <family val="1"/>
      <charset val="2"/>
    </font>
    <font>
      <u/>
      <sz val="8"/>
      <color theme="8" tint="-0.49998474074526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96">
    <xf numFmtId="0" fontId="0" fillId="0" borderId="0" xfId="0"/>
    <xf numFmtId="0" fontId="2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1" fillId="0" borderId="0" xfId="0" applyFont="1" applyAlignment="1">
      <alignment horizontal="left" vertical="top"/>
    </xf>
    <xf numFmtId="0" fontId="0" fillId="0" borderId="0" xfId="0" applyFont="1" applyAlignment="1">
      <alignment horizontal="left" vertical="top"/>
    </xf>
    <xf numFmtId="0" fontId="7" fillId="0" borderId="0" xfId="0" applyFont="1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0" xfId="0" applyFont="1" applyAlignment="1">
      <alignment vertical="top" wrapText="1"/>
    </xf>
    <xf numFmtId="0" fontId="0" fillId="0" borderId="1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9" fillId="0" borderId="0" xfId="0" applyFont="1" applyAlignment="1">
      <alignment horizontal="left" vertical="top"/>
    </xf>
    <xf numFmtId="0" fontId="4" fillId="0" borderId="1" xfId="0" applyFont="1" applyBorder="1" applyAlignment="1">
      <alignment horizontal="left" vertical="center"/>
    </xf>
    <xf numFmtId="0" fontId="7" fillId="2" borderId="9" xfId="0" applyFont="1" applyFill="1" applyBorder="1" applyAlignment="1">
      <alignment horizontal="left" vertical="top"/>
    </xf>
    <xf numFmtId="0" fontId="7" fillId="2" borderId="10" xfId="0" applyFont="1" applyFill="1" applyBorder="1" applyAlignment="1">
      <alignment horizontal="left" vertical="top"/>
    </xf>
    <xf numFmtId="0" fontId="7" fillId="0" borderId="2" xfId="0" applyFont="1" applyBorder="1" applyAlignment="1">
      <alignment horizontal="left" vertical="top"/>
    </xf>
    <xf numFmtId="0" fontId="7" fillId="0" borderId="7" xfId="0" applyFont="1" applyBorder="1" applyAlignment="1">
      <alignment horizontal="left" vertical="top"/>
    </xf>
    <xf numFmtId="0" fontId="9" fillId="0" borderId="6" xfId="0" applyFont="1" applyBorder="1" applyAlignment="1">
      <alignment horizontal="left" vertical="top"/>
    </xf>
    <xf numFmtId="0" fontId="9" fillId="0" borderId="2" xfId="0" applyFont="1" applyBorder="1" applyAlignment="1">
      <alignment horizontal="left" vertical="top"/>
    </xf>
    <xf numFmtId="0" fontId="9" fillId="0" borderId="7" xfId="0" applyFont="1" applyBorder="1" applyAlignment="1">
      <alignment horizontal="left" vertical="top"/>
    </xf>
    <xf numFmtId="0" fontId="0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4" fillId="2" borderId="1" xfId="0" applyFont="1" applyFill="1" applyBorder="1" applyAlignment="1">
      <alignment horizontal="left" vertical="top"/>
    </xf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8" xfId="0" applyFont="1" applyFill="1" applyBorder="1" applyAlignment="1">
      <alignment horizontal="left" vertical="top"/>
    </xf>
    <xf numFmtId="0" fontId="0" fillId="4" borderId="8" xfId="0" applyFill="1" applyBorder="1" applyAlignment="1">
      <alignment horizontal="left" vertical="center"/>
    </xf>
    <xf numFmtId="0" fontId="0" fillId="4" borderId="10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164" fontId="0" fillId="0" borderId="8" xfId="1" applyFont="1" applyBorder="1" applyAlignment="1">
      <alignment horizontal="left" vertical="top"/>
    </xf>
    <xf numFmtId="164" fontId="0" fillId="0" borderId="10" xfId="1" applyFont="1" applyBorder="1" applyAlignment="1">
      <alignment horizontal="left" vertical="top"/>
    </xf>
    <xf numFmtId="164" fontId="0" fillId="0" borderId="1" xfId="1" applyFont="1" applyBorder="1" applyAlignment="1">
      <alignment horizontal="left" vertical="top"/>
    </xf>
    <xf numFmtId="0" fontId="0" fillId="0" borderId="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64" fontId="0" fillId="0" borderId="14" xfId="1" applyFont="1" applyBorder="1" applyAlignment="1">
      <alignment horizontal="left" vertical="top"/>
    </xf>
    <xf numFmtId="164" fontId="0" fillId="0" borderId="15" xfId="1" applyFont="1" applyBorder="1" applyAlignment="1">
      <alignment horizontal="left" vertical="top"/>
    </xf>
    <xf numFmtId="164" fontId="0" fillId="0" borderId="13" xfId="1" applyFont="1" applyBorder="1" applyAlignment="1">
      <alignment horizontal="left" vertical="top"/>
    </xf>
    <xf numFmtId="0" fontId="4" fillId="6" borderId="17" xfId="0" applyFont="1" applyFill="1" applyBorder="1" applyAlignment="1">
      <alignment vertical="top"/>
    </xf>
    <xf numFmtId="164" fontId="4" fillId="6" borderId="18" xfId="1" applyFont="1" applyFill="1" applyBorder="1" applyAlignment="1">
      <alignment vertical="top"/>
    </xf>
    <xf numFmtId="1" fontId="0" fillId="5" borderId="1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9" fillId="0" borderId="2" xfId="0" applyFont="1" applyBorder="1" applyAlignment="1">
      <alignment horizontal="right" vertical="top"/>
    </xf>
    <xf numFmtId="165" fontId="0" fillId="0" borderId="1" xfId="0" applyNumberFormat="1" applyBorder="1" applyAlignment="1">
      <alignment horizontal="right" vertical="center"/>
    </xf>
    <xf numFmtId="166" fontId="0" fillId="0" borderId="1" xfId="0" applyNumberFormat="1" applyBorder="1" applyAlignment="1">
      <alignment horizontal="center" vertical="center"/>
    </xf>
    <xf numFmtId="165" fontId="4" fillId="3" borderId="1" xfId="0" applyNumberFormat="1" applyFont="1" applyFill="1" applyBorder="1" applyAlignment="1">
      <alignment horizontal="right" vertical="center"/>
    </xf>
    <xf numFmtId="0" fontId="11" fillId="0" borderId="0" xfId="0" applyFont="1" applyAlignment="1">
      <alignment horizontal="left" vertical="center" indent="1"/>
    </xf>
    <xf numFmtId="0" fontId="0" fillId="0" borderId="2" xfId="0" applyBorder="1" applyAlignment="1">
      <alignment horizontal="right" vertical="top"/>
    </xf>
    <xf numFmtId="166" fontId="0" fillId="0" borderId="2" xfId="0" applyNumberFormat="1" applyFont="1" applyBorder="1" applyAlignment="1">
      <alignment horizontal="left"/>
    </xf>
    <xf numFmtId="166" fontId="0" fillId="0" borderId="6" xfId="0" applyNumberFormat="1" applyFont="1" applyBorder="1" applyAlignment="1">
      <alignment horizontal="left"/>
    </xf>
    <xf numFmtId="0" fontId="5" fillId="0" borderId="1" xfId="0" applyFont="1" applyBorder="1" applyAlignment="1">
      <alignment horizontal="left" vertical="center" wrapText="1"/>
    </xf>
    <xf numFmtId="2" fontId="6" fillId="0" borderId="0" xfId="0" applyNumberFormat="1" applyFont="1" applyBorder="1" applyAlignment="1">
      <alignment vertical="center" wrapText="1"/>
    </xf>
    <xf numFmtId="0" fontId="0" fillId="0" borderId="0" xfId="0" applyBorder="1"/>
    <xf numFmtId="0" fontId="2" fillId="0" borderId="0" xfId="0" applyFont="1" applyAlignment="1">
      <alignment horizontal="right" vertical="center"/>
    </xf>
    <xf numFmtId="0" fontId="4" fillId="6" borderId="17" xfId="0" applyFont="1" applyFill="1" applyBorder="1" applyAlignment="1">
      <alignment vertical="top"/>
    </xf>
    <xf numFmtId="0" fontId="0" fillId="4" borderId="10" xfId="0" applyFill="1" applyBorder="1" applyAlignment="1">
      <alignment horizontal="center" vertical="center" wrapText="1"/>
    </xf>
    <xf numFmtId="0" fontId="15" fillId="2" borderId="1" xfId="2" applyFont="1" applyFill="1" applyBorder="1" applyAlignment="1">
      <alignment horizontal="left" vertical="top" wrapText="1"/>
    </xf>
    <xf numFmtId="0" fontId="4" fillId="0" borderId="3" xfId="0" applyFont="1" applyBorder="1" applyAlignment="1">
      <alignment horizontal="right" vertical="top"/>
    </xf>
    <xf numFmtId="0" fontId="9" fillId="0" borderId="5" xfId="0" applyFont="1" applyBorder="1" applyAlignment="1">
      <alignment horizontal="left" vertical="center"/>
    </xf>
    <xf numFmtId="0" fontId="12" fillId="0" borderId="27" xfId="0" applyFont="1" applyBorder="1" applyAlignment="1">
      <alignment horizontal="right" vertical="center"/>
    </xf>
    <xf numFmtId="0" fontId="9" fillId="0" borderId="28" xfId="0" applyFont="1" applyBorder="1" applyAlignment="1">
      <alignment horizontal="left" vertical="center"/>
    </xf>
    <xf numFmtId="0" fontId="12" fillId="0" borderId="6" xfId="0" applyFont="1" applyBorder="1" applyAlignment="1">
      <alignment horizontal="right" vertical="center"/>
    </xf>
    <xf numFmtId="0" fontId="9" fillId="0" borderId="7" xfId="0" applyFont="1" applyBorder="1" applyAlignment="1">
      <alignment horizontal="left" vertical="center"/>
    </xf>
    <xf numFmtId="0" fontId="0" fillId="0" borderId="0" xfId="0" applyBorder="1" applyAlignment="1">
      <alignment horizontal="left" vertical="top"/>
    </xf>
    <xf numFmtId="0" fontId="9" fillId="0" borderId="1" xfId="0" applyFont="1" applyBorder="1" applyAlignment="1">
      <alignment horizontal="left" vertical="center" wrapText="1"/>
    </xf>
    <xf numFmtId="167" fontId="0" fillId="0" borderId="1" xfId="0" applyNumberFormat="1" applyBorder="1" applyAlignment="1">
      <alignment horizontal="center" vertical="center"/>
    </xf>
    <xf numFmtId="166" fontId="0" fillId="0" borderId="1" xfId="0" applyNumberForma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/>
    </xf>
    <xf numFmtId="0" fontId="4" fillId="3" borderId="8" xfId="0" applyFont="1" applyFill="1" applyBorder="1" applyAlignment="1">
      <alignment horizontal="left" vertical="center"/>
    </xf>
    <xf numFmtId="0" fontId="4" fillId="3" borderId="9" xfId="0" applyFont="1" applyFill="1" applyBorder="1" applyAlignment="1">
      <alignment horizontal="left" vertical="center"/>
    </xf>
    <xf numFmtId="0" fontId="4" fillId="3" borderId="10" xfId="0" applyFont="1" applyFill="1" applyBorder="1" applyAlignment="1">
      <alignment horizontal="left" vertical="center"/>
    </xf>
    <xf numFmtId="2" fontId="6" fillId="0" borderId="19" xfId="0" applyNumberFormat="1" applyFont="1" applyBorder="1" applyAlignment="1">
      <alignment horizontal="center" vertical="center" wrapText="1"/>
    </xf>
    <xf numFmtId="2" fontId="6" fillId="0" borderId="20" xfId="0" applyNumberFormat="1" applyFont="1" applyBorder="1" applyAlignment="1">
      <alignment horizontal="center" vertical="center" wrapText="1"/>
    </xf>
    <xf numFmtId="2" fontId="6" fillId="0" borderId="21" xfId="0" applyNumberFormat="1" applyFont="1" applyBorder="1" applyAlignment="1">
      <alignment horizontal="center" vertical="center" wrapText="1"/>
    </xf>
    <xf numFmtId="2" fontId="6" fillId="0" borderId="22" xfId="0" applyNumberFormat="1" applyFont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center" vertical="center" wrapText="1"/>
    </xf>
    <xf numFmtId="2" fontId="6" fillId="0" borderId="23" xfId="0" applyNumberFormat="1" applyFont="1" applyBorder="1" applyAlignment="1">
      <alignment horizontal="center" vertical="center" wrapText="1"/>
    </xf>
    <xf numFmtId="2" fontId="6" fillId="0" borderId="24" xfId="0" applyNumberFormat="1" applyFont="1" applyBorder="1" applyAlignment="1">
      <alignment horizontal="center" vertical="center" wrapText="1"/>
    </xf>
    <xf numFmtId="2" fontId="6" fillId="0" borderId="25" xfId="0" applyNumberFormat="1" applyFont="1" applyBorder="1" applyAlignment="1">
      <alignment horizontal="center" vertical="center" wrapText="1"/>
    </xf>
    <xf numFmtId="2" fontId="6" fillId="0" borderId="26" xfId="0" applyNumberFormat="1" applyFont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0" fontId="4" fillId="6" borderId="16" xfId="0" applyFont="1" applyFill="1" applyBorder="1" applyAlignment="1">
      <alignment vertical="top"/>
    </xf>
    <xf numFmtId="0" fontId="4" fillId="6" borderId="17" xfId="0" applyFont="1" applyFill="1" applyBorder="1" applyAlignment="1">
      <alignment vertical="top"/>
    </xf>
  </cellXfs>
  <cellStyles count="3">
    <cellStyle name="Link" xfId="2" builtinId="8"/>
    <cellStyle name="Standard" xfId="0" builtinId="0"/>
    <cellStyle name="Währung" xfId="1" builtinId="4"/>
  </cellStyles>
  <dxfs count="2">
    <dxf>
      <numFmt numFmtId="168" formatCode=";;;"/>
    </dxf>
    <dxf>
      <numFmt numFmtId="168" formatCode=";;;"/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google.at/maps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8"/>
  <sheetViews>
    <sheetView showGridLines="0" tabSelected="1" topLeftCell="A23" zoomScaleNormal="100" workbookViewId="0">
      <selection activeCell="B7" sqref="B7:E7"/>
    </sheetView>
  </sheetViews>
  <sheetFormatPr baseColWidth="10" defaultColWidth="11.44140625" defaultRowHeight="14.4" x14ac:dyDescent="0.3"/>
  <cols>
    <col min="1" max="1" width="12.33203125" style="2" customWidth="1"/>
    <col min="2" max="2" width="32.5546875" style="2" customWidth="1"/>
    <col min="3" max="3" width="26.33203125" style="2" customWidth="1"/>
    <col min="4" max="4" width="10.5546875" style="2" bestFit="1" customWidth="1"/>
    <col min="5" max="5" width="11.88671875" style="43" bestFit="1" customWidth="1"/>
    <col min="6" max="16384" width="11.44140625" style="2"/>
  </cols>
  <sheetData>
    <row r="1" spans="1:8" ht="21.75" customHeight="1" x14ac:dyDescent="0.3">
      <c r="A1" s="1" t="s">
        <v>0</v>
      </c>
      <c r="D1" s="1"/>
      <c r="E1" s="55" t="s">
        <v>55</v>
      </c>
    </row>
    <row r="2" spans="1:8" ht="15" customHeight="1" x14ac:dyDescent="0.3">
      <c r="A2" s="4" t="s">
        <v>51</v>
      </c>
      <c r="B2" s="4"/>
      <c r="C2" s="4"/>
      <c r="D2" s="4"/>
      <c r="E2" s="42"/>
      <c r="F2" s="4"/>
      <c r="G2" s="4"/>
      <c r="H2" s="4"/>
    </row>
    <row r="3" spans="1:8" ht="15" customHeight="1" x14ac:dyDescent="0.3">
      <c r="A3" s="4"/>
      <c r="B3" s="4"/>
      <c r="C3" s="4"/>
      <c r="D3" s="4"/>
      <c r="E3" s="42"/>
      <c r="F3" s="4"/>
      <c r="G3" s="4"/>
      <c r="H3" s="4"/>
    </row>
    <row r="4" spans="1:8" ht="21.75" customHeight="1" x14ac:dyDescent="0.3">
      <c r="A4" s="11" t="s">
        <v>7</v>
      </c>
      <c r="B4" s="79"/>
      <c r="C4" s="79"/>
      <c r="D4" s="79"/>
      <c r="E4" s="79"/>
      <c r="F4" s="4"/>
      <c r="G4" s="4"/>
      <c r="H4" s="4"/>
    </row>
    <row r="5" spans="1:8" ht="21.75" customHeight="1" x14ac:dyDescent="0.3">
      <c r="A5" s="11" t="s">
        <v>8</v>
      </c>
      <c r="B5" s="79" t="s">
        <v>53</v>
      </c>
      <c r="C5" s="79"/>
      <c r="D5" s="79"/>
      <c r="E5" s="79"/>
      <c r="F5" s="4"/>
      <c r="G5" s="4"/>
      <c r="H5" s="4"/>
    </row>
    <row r="6" spans="1:8" ht="21.75" customHeight="1" x14ac:dyDescent="0.3">
      <c r="A6" s="11" t="s">
        <v>9</v>
      </c>
      <c r="B6" s="79" t="s">
        <v>41</v>
      </c>
      <c r="C6" s="79"/>
      <c r="D6" s="79"/>
      <c r="E6" s="79"/>
      <c r="F6" s="4"/>
      <c r="G6" s="4"/>
      <c r="H6" s="4"/>
    </row>
    <row r="7" spans="1:8" ht="21.75" customHeight="1" x14ac:dyDescent="0.3">
      <c r="A7" s="11" t="s">
        <v>10</v>
      </c>
      <c r="B7" s="79" t="s">
        <v>54</v>
      </c>
      <c r="C7" s="79"/>
      <c r="D7" s="79"/>
      <c r="E7" s="79"/>
      <c r="F7" s="4"/>
      <c r="G7" s="4"/>
      <c r="H7" s="4"/>
    </row>
    <row r="8" spans="1:8" x14ac:dyDescent="0.3">
      <c r="A8" s="4"/>
      <c r="B8" s="4"/>
      <c r="C8" s="4"/>
      <c r="D8" s="4"/>
      <c r="E8" s="42"/>
      <c r="F8" s="4"/>
      <c r="G8" s="4"/>
      <c r="H8" s="4"/>
    </row>
    <row r="9" spans="1:8" ht="39" customHeight="1" x14ac:dyDescent="0.3">
      <c r="A9" s="24" t="s">
        <v>1</v>
      </c>
      <c r="B9" s="25" t="s">
        <v>39</v>
      </c>
      <c r="C9" s="25" t="s">
        <v>47</v>
      </c>
      <c r="D9" s="58" t="s">
        <v>50</v>
      </c>
      <c r="E9" s="26" t="s">
        <v>11</v>
      </c>
      <c r="F9" s="4"/>
      <c r="G9" s="4"/>
      <c r="H9" s="4"/>
    </row>
    <row r="10" spans="1:8" ht="21.75" customHeight="1" x14ac:dyDescent="0.3">
      <c r="A10" s="46"/>
      <c r="B10" s="52"/>
      <c r="C10" s="66" t="s">
        <v>45</v>
      </c>
      <c r="D10" s="67"/>
      <c r="E10" s="45">
        <f>Beförderungszuschuss!E8</f>
        <v>0</v>
      </c>
      <c r="F10" s="48">
        <v>1</v>
      </c>
    </row>
    <row r="11" spans="1:8" ht="21.75" customHeight="1" x14ac:dyDescent="0.3">
      <c r="A11" s="68"/>
      <c r="B11" s="69"/>
      <c r="C11" s="66" t="s">
        <v>46</v>
      </c>
      <c r="D11" s="67"/>
      <c r="E11" s="45">
        <f>Beförderungszuschuss!E15</f>
        <v>0</v>
      </c>
      <c r="F11" s="48">
        <v>2</v>
      </c>
    </row>
    <row r="12" spans="1:8" ht="21.75" customHeight="1" x14ac:dyDescent="0.3">
      <c r="A12" s="46"/>
      <c r="B12" s="52"/>
      <c r="C12" s="66" t="s">
        <v>45</v>
      </c>
      <c r="D12" s="67"/>
      <c r="E12" s="45">
        <f>Beförderungszuschuss!E22</f>
        <v>0</v>
      </c>
      <c r="F12" s="48">
        <v>3</v>
      </c>
    </row>
    <row r="13" spans="1:8" ht="21.75" customHeight="1" x14ac:dyDescent="0.3">
      <c r="A13" s="68"/>
      <c r="B13" s="69"/>
      <c r="C13" s="66" t="s">
        <v>46</v>
      </c>
      <c r="D13" s="67"/>
      <c r="E13" s="45">
        <f>Beförderungszuschuss!E29</f>
        <v>0</v>
      </c>
      <c r="F13" s="48">
        <v>4</v>
      </c>
    </row>
    <row r="14" spans="1:8" ht="21.75" customHeight="1" x14ac:dyDescent="0.3">
      <c r="A14" s="46"/>
      <c r="B14" s="52"/>
      <c r="C14" s="66" t="s">
        <v>45</v>
      </c>
      <c r="D14" s="67"/>
      <c r="E14" s="45">
        <f>Beförderungszuschuss!E36</f>
        <v>0</v>
      </c>
      <c r="F14" s="48">
        <v>5</v>
      </c>
    </row>
    <row r="15" spans="1:8" ht="21.75" customHeight="1" x14ac:dyDescent="0.3">
      <c r="A15" s="68"/>
      <c r="B15" s="52"/>
      <c r="C15" s="66" t="s">
        <v>46</v>
      </c>
      <c r="D15" s="67"/>
      <c r="E15" s="45">
        <f>Beförderungszuschuss!E43</f>
        <v>0</v>
      </c>
      <c r="F15" s="48">
        <v>6</v>
      </c>
    </row>
    <row r="16" spans="1:8" ht="21.75" customHeight="1" x14ac:dyDescent="0.3">
      <c r="A16" s="46"/>
      <c r="B16" s="52"/>
      <c r="C16" s="66" t="s">
        <v>45</v>
      </c>
      <c r="D16" s="67"/>
      <c r="E16" s="45">
        <f>Beförderungszuschuss!E50</f>
        <v>0</v>
      </c>
      <c r="F16" s="48">
        <v>7</v>
      </c>
    </row>
    <row r="17" spans="1:8" ht="21.75" customHeight="1" x14ac:dyDescent="0.3">
      <c r="A17" s="46"/>
      <c r="B17" s="52"/>
      <c r="C17" s="66" t="s">
        <v>46</v>
      </c>
      <c r="D17" s="67"/>
      <c r="E17" s="45">
        <f>Beförderungszuschuss!E57</f>
        <v>0</v>
      </c>
      <c r="F17" s="48">
        <v>8</v>
      </c>
    </row>
    <row r="18" spans="1:8" ht="21.75" customHeight="1" x14ac:dyDescent="0.3">
      <c r="A18" s="46"/>
      <c r="B18" s="52"/>
      <c r="C18" s="66" t="s">
        <v>45</v>
      </c>
      <c r="D18" s="67"/>
      <c r="E18" s="45">
        <f>Beförderungszuschuss!E64</f>
        <v>0</v>
      </c>
      <c r="F18" s="48">
        <v>9</v>
      </c>
    </row>
    <row r="19" spans="1:8" ht="21.75" customHeight="1" x14ac:dyDescent="0.3">
      <c r="A19" s="46"/>
      <c r="B19" s="52"/>
      <c r="C19" s="66" t="s">
        <v>46</v>
      </c>
      <c r="D19" s="67"/>
      <c r="E19" s="45">
        <f>Beförderungszuschuss!E71</f>
        <v>0</v>
      </c>
      <c r="F19" s="48">
        <v>10</v>
      </c>
    </row>
    <row r="20" spans="1:8" ht="21.75" customHeight="1" x14ac:dyDescent="0.3">
      <c r="A20" s="46"/>
      <c r="B20" s="52"/>
      <c r="C20" s="66" t="s">
        <v>45</v>
      </c>
      <c r="D20" s="67"/>
      <c r="E20" s="45">
        <f>Beförderungszuschuss!E78</f>
        <v>0</v>
      </c>
      <c r="F20" s="48">
        <v>11</v>
      </c>
    </row>
    <row r="21" spans="1:8" ht="21.75" customHeight="1" x14ac:dyDescent="0.3">
      <c r="A21" s="46"/>
      <c r="B21" s="52"/>
      <c r="C21" s="66" t="s">
        <v>46</v>
      </c>
      <c r="D21" s="67"/>
      <c r="E21" s="45">
        <f>Beförderungszuschuss!E85</f>
        <v>0</v>
      </c>
      <c r="F21" s="48">
        <v>12</v>
      </c>
    </row>
    <row r="22" spans="1:8" ht="21.75" customHeight="1" x14ac:dyDescent="0.3">
      <c r="A22" s="46"/>
      <c r="B22" s="52"/>
      <c r="C22" s="66" t="s">
        <v>45</v>
      </c>
      <c r="D22" s="67"/>
      <c r="E22" s="45">
        <f>Beförderungszuschuss!E92</f>
        <v>0</v>
      </c>
      <c r="F22" s="48">
        <v>13</v>
      </c>
    </row>
    <row r="23" spans="1:8" ht="21.75" customHeight="1" x14ac:dyDescent="0.3">
      <c r="A23" s="46"/>
      <c r="B23" s="52"/>
      <c r="C23" s="66" t="s">
        <v>46</v>
      </c>
      <c r="D23" s="67"/>
      <c r="E23" s="45">
        <f>Beförderungszuschuss!E99</f>
        <v>0</v>
      </c>
      <c r="F23" s="48">
        <v>14</v>
      </c>
    </row>
    <row r="24" spans="1:8" ht="21.75" customHeight="1" x14ac:dyDescent="0.3">
      <c r="A24" s="46"/>
      <c r="B24" s="52"/>
      <c r="C24" s="66" t="s">
        <v>45</v>
      </c>
      <c r="D24" s="67"/>
      <c r="E24" s="45">
        <f>Beförderungszuschuss!E106</f>
        <v>0</v>
      </c>
      <c r="F24" s="48">
        <v>15</v>
      </c>
    </row>
    <row r="25" spans="1:8" ht="21.75" customHeight="1" x14ac:dyDescent="0.3">
      <c r="A25" s="46"/>
      <c r="B25" s="52"/>
      <c r="C25" s="66" t="s">
        <v>46</v>
      </c>
      <c r="D25" s="67"/>
      <c r="E25" s="45">
        <f>Beförderungszuschuss!E113</f>
        <v>0</v>
      </c>
      <c r="F25" s="48">
        <v>16</v>
      </c>
    </row>
    <row r="26" spans="1:8" ht="21.75" customHeight="1" x14ac:dyDescent="0.3">
      <c r="A26" s="80" t="s">
        <v>37</v>
      </c>
      <c r="B26" s="81"/>
      <c r="C26" s="81"/>
      <c r="D26" s="82"/>
      <c r="E26" s="47">
        <f>SUM(E10:E25)</f>
        <v>0</v>
      </c>
    </row>
    <row r="27" spans="1:8" ht="13.5" customHeight="1" x14ac:dyDescent="0.3">
      <c r="A27" s="59" t="s">
        <v>38</v>
      </c>
      <c r="B27" s="60" t="s">
        <v>45</v>
      </c>
      <c r="C27" s="70" t="s">
        <v>48</v>
      </c>
      <c r="D27" s="71"/>
      <c r="E27" s="72"/>
    </row>
    <row r="28" spans="1:8" ht="15" customHeight="1" x14ac:dyDescent="0.3">
      <c r="A28" s="61"/>
      <c r="B28" s="62" t="s">
        <v>46</v>
      </c>
      <c r="C28" s="73"/>
      <c r="D28" s="74"/>
      <c r="E28" s="75"/>
      <c r="F28" s="7"/>
      <c r="G28" s="7"/>
      <c r="H28" s="7"/>
    </row>
    <row r="29" spans="1:8" x14ac:dyDescent="0.3">
      <c r="A29" s="61"/>
      <c r="B29" s="62" t="s">
        <v>42</v>
      </c>
      <c r="C29" s="73"/>
      <c r="D29" s="74"/>
      <c r="E29" s="75"/>
      <c r="F29" s="7"/>
      <c r="G29" s="7"/>
      <c r="H29" s="7"/>
    </row>
    <row r="30" spans="1:8" x14ac:dyDescent="0.3">
      <c r="A30" s="61"/>
      <c r="B30" s="62" t="s">
        <v>43</v>
      </c>
      <c r="C30" s="73"/>
      <c r="D30" s="74"/>
      <c r="E30" s="75"/>
      <c r="F30" s="7"/>
      <c r="G30" s="7"/>
      <c r="H30" s="7"/>
    </row>
    <row r="31" spans="1:8" x14ac:dyDescent="0.3">
      <c r="A31" s="63"/>
      <c r="B31" s="64" t="s">
        <v>44</v>
      </c>
      <c r="C31" s="76"/>
      <c r="D31" s="77"/>
      <c r="E31" s="78"/>
      <c r="F31" s="7"/>
      <c r="G31" s="7"/>
      <c r="H31" s="7"/>
    </row>
    <row r="32" spans="1:8" ht="35.25" customHeight="1" x14ac:dyDescent="0.3">
      <c r="A32" s="50"/>
      <c r="B32" s="9"/>
      <c r="C32" s="9"/>
      <c r="D32" s="9"/>
      <c r="E32" s="49"/>
      <c r="F32" s="65"/>
    </row>
    <row r="33" spans="1:5" x14ac:dyDescent="0.3">
      <c r="A33" s="10" t="s">
        <v>1</v>
      </c>
      <c r="B33" s="10" t="s">
        <v>3</v>
      </c>
    </row>
    <row r="34" spans="1:5" ht="11.25" customHeight="1" x14ac:dyDescent="0.3"/>
    <row r="35" spans="1:5" s="5" customFormat="1" x14ac:dyDescent="0.3">
      <c r="A35" s="27" t="s">
        <v>4</v>
      </c>
      <c r="B35" s="12"/>
      <c r="C35" s="12"/>
      <c r="D35" s="12"/>
      <c r="E35" s="13"/>
    </row>
    <row r="36" spans="1:5" s="23" customFormat="1" ht="18" customHeight="1" x14ac:dyDescent="0.3">
      <c r="A36" s="19" t="s">
        <v>52</v>
      </c>
      <c r="B36" s="20"/>
      <c r="C36" s="21" t="s">
        <v>5</v>
      </c>
      <c r="E36" s="22"/>
    </row>
    <row r="37" spans="1:5" s="5" customFormat="1" ht="29.25" customHeight="1" x14ac:dyDescent="0.3">
      <c r="A37" s="51"/>
      <c r="B37" s="14"/>
      <c r="C37" s="50"/>
      <c r="D37" s="14"/>
      <c r="E37" s="15"/>
    </row>
    <row r="38" spans="1:5" s="5" customFormat="1" ht="18" customHeight="1" x14ac:dyDescent="0.3">
      <c r="A38" s="16" t="s">
        <v>1</v>
      </c>
      <c r="B38" s="17" t="s">
        <v>6</v>
      </c>
      <c r="C38" s="17" t="s">
        <v>1</v>
      </c>
      <c r="D38" s="44" t="s">
        <v>2</v>
      </c>
      <c r="E38" s="18"/>
    </row>
  </sheetData>
  <sheetProtection algorithmName="SHA-512" hashValue="M7/zT/u8SBPwb4zAMfMMPtKTYPcN3/UeT92+PZ0nU8KjUgtUXfCOk9gfOsqkFIx0XDfhcLV+6J8kr0ghXSdtXQ==" saltValue="bdelC3NHCo5EmvhavS0HWA==" spinCount="100000" sheet="1" objects="1" scenarios="1"/>
  <protectedRanges>
    <protectedRange sqref="B4:E5 B7 E1 A37 C37 A32 A10:D25" name="Bereich1"/>
  </protectedRanges>
  <mergeCells count="6">
    <mergeCell ref="C27:E31"/>
    <mergeCell ref="B4:E4"/>
    <mergeCell ref="B5:E5"/>
    <mergeCell ref="B6:E6"/>
    <mergeCell ref="B7:E7"/>
    <mergeCell ref="A26:D26"/>
  </mergeCells>
  <conditionalFormatting sqref="E10">
    <cfRule type="expression" dxfId="1" priority="2">
      <formula>IF(E10=0,1,0)</formula>
    </cfRule>
  </conditionalFormatting>
  <conditionalFormatting sqref="E11:E25">
    <cfRule type="expression" dxfId="0" priority="1">
      <formula>IF(E11=0,1,0)</formula>
    </cfRule>
  </conditionalFormatting>
  <dataValidations count="1">
    <dataValidation type="list" allowBlank="1" showInputMessage="1" showErrorMessage="1" sqref="C10:C25" xr:uid="{00000000-0002-0000-0000-000000000000}">
      <formula1>$B$27:$B$31</formula1>
    </dataValidation>
  </dataValidations>
  <hyperlinks>
    <hyperlink ref="D9" r:id="rId1" display="https://www.google.at/maps" xr:uid="{00000000-0004-0000-0000-000000000000}"/>
  </hyperlinks>
  <pageMargins left="0.39370078740157483" right="0.39370078740157483" top="0.70866141732283472" bottom="0.39370078740157483" header="0.19685039370078741" footer="0.19685039370078741"/>
  <pageSetup paperSize="9" scale="97" orientation="portrait" r:id="rId2"/>
  <headerFooter>
    <oddHeader>&amp;L&amp;9&amp;G&amp;R&amp;6&amp;K00-042Private Pädagogische Hochschule der Diözese Linz | Salesianumweg 3, A-4020 Linz | TEL +43 (0)732/772666-4737
E-MAIL schulpraxis@ph-linz.at | WEB www.ph-linz.at | UID ATU59278089 | DVR 4005662</oddHeader>
  </headerFooter>
  <legacyDrawing r:id="rId3"/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113"/>
  <sheetViews>
    <sheetView showGridLines="0" topLeftCell="A28" workbookViewId="0">
      <selection activeCell="E35" sqref="E35"/>
    </sheetView>
  </sheetViews>
  <sheetFormatPr baseColWidth="10" defaultRowHeight="14.4" x14ac:dyDescent="0.3"/>
  <cols>
    <col min="1" max="1" width="33.88671875" customWidth="1"/>
    <col min="6" max="6" width="4.6640625" customWidth="1"/>
    <col min="14" max="17" width="11.44140625" style="54"/>
  </cols>
  <sheetData>
    <row r="1" spans="1:17" ht="18" x14ac:dyDescent="0.3">
      <c r="A1" s="3" t="s">
        <v>21</v>
      </c>
      <c r="B1" s="2"/>
      <c r="C1" s="2"/>
      <c r="D1" s="2"/>
      <c r="E1" s="2"/>
      <c r="F1" s="2"/>
    </row>
    <row r="2" spans="1:17" ht="15" thickBot="1" x14ac:dyDescent="0.35">
      <c r="A2" s="2"/>
      <c r="B2" s="2"/>
      <c r="C2" s="2"/>
      <c r="D2" s="2"/>
      <c r="E2" s="2"/>
      <c r="F2" s="2"/>
    </row>
    <row r="3" spans="1:17" ht="15.75" customHeight="1" thickBot="1" x14ac:dyDescent="0.35">
      <c r="A3" s="28" t="s">
        <v>22</v>
      </c>
      <c r="B3" s="41">
        <f>Reiserechnung!D10</f>
        <v>0</v>
      </c>
      <c r="C3" s="92" t="s">
        <v>12</v>
      </c>
      <c r="D3" s="93"/>
      <c r="E3" s="29" t="s">
        <v>13</v>
      </c>
      <c r="F3" s="6"/>
      <c r="G3" s="83" t="s">
        <v>40</v>
      </c>
      <c r="H3" s="84"/>
      <c r="I3" s="84"/>
      <c r="J3" s="84"/>
      <c r="K3" s="84"/>
      <c r="L3" s="84"/>
      <c r="M3" s="85"/>
      <c r="N3" s="53"/>
      <c r="O3" s="53"/>
      <c r="P3" s="53"/>
      <c r="Q3" s="53"/>
    </row>
    <row r="4" spans="1:17" ht="15" customHeight="1" x14ac:dyDescent="0.3">
      <c r="A4" s="8" t="s">
        <v>14</v>
      </c>
      <c r="B4" s="30">
        <f>IF(AND($B$3&gt;0,$B$3&lt;=8),$B$3,0)</f>
        <v>0</v>
      </c>
      <c r="C4" s="31">
        <v>1.64</v>
      </c>
      <c r="D4" s="32" t="s">
        <v>15</v>
      </c>
      <c r="E4" s="33">
        <f>IF(AND($B$3&gt;0,$B$3&lt;=8),1.64,0)</f>
        <v>0</v>
      </c>
      <c r="F4" s="2"/>
      <c r="G4" s="86"/>
      <c r="H4" s="87"/>
      <c r="I4" s="87"/>
      <c r="J4" s="87"/>
      <c r="K4" s="87"/>
      <c r="L4" s="87"/>
      <c r="M4" s="88"/>
      <c r="N4" s="53"/>
      <c r="O4" s="53"/>
      <c r="P4" s="53"/>
      <c r="Q4" s="53"/>
    </row>
    <row r="5" spans="1:17" ht="15" customHeight="1" x14ac:dyDescent="0.3">
      <c r="A5" s="8" t="s">
        <v>16</v>
      </c>
      <c r="B5" s="34">
        <f>IF($B$4=0,IF(AND($B$3&gt;8,$B$3&gt;50),50,$B$3),0)</f>
        <v>0</v>
      </c>
      <c r="C5" s="31">
        <v>0.2</v>
      </c>
      <c r="D5" s="32" t="s">
        <v>17</v>
      </c>
      <c r="E5" s="33">
        <f>B5*C5</f>
        <v>0</v>
      </c>
      <c r="F5" s="2"/>
      <c r="G5" s="86"/>
      <c r="H5" s="87"/>
      <c r="I5" s="87"/>
      <c r="J5" s="87"/>
      <c r="K5" s="87"/>
      <c r="L5" s="87"/>
      <c r="M5" s="88"/>
      <c r="N5" s="53"/>
      <c r="O5" s="53"/>
      <c r="P5" s="53"/>
      <c r="Q5" s="53"/>
    </row>
    <row r="6" spans="1:17" ht="15" customHeight="1" x14ac:dyDescent="0.3">
      <c r="A6" s="8" t="s">
        <v>18</v>
      </c>
      <c r="B6" s="34">
        <f>MAX(0,IF($B$3&gt;=300,250,$B$3-50))</f>
        <v>0</v>
      </c>
      <c r="C6" s="31">
        <v>0.1</v>
      </c>
      <c r="D6" s="32" t="s">
        <v>17</v>
      </c>
      <c r="E6" s="33">
        <f t="shared" ref="E6:E7" si="0">B6*C6</f>
        <v>0</v>
      </c>
      <c r="F6" s="2"/>
      <c r="G6" s="86"/>
      <c r="H6" s="87"/>
      <c r="I6" s="87"/>
      <c r="J6" s="87"/>
      <c r="K6" s="87"/>
      <c r="L6" s="87"/>
      <c r="M6" s="88"/>
      <c r="N6" s="53"/>
      <c r="O6" s="53"/>
      <c r="P6" s="53"/>
      <c r="Q6" s="53"/>
    </row>
    <row r="7" spans="1:17" ht="15.75" customHeight="1" thickBot="1" x14ac:dyDescent="0.35">
      <c r="A7" s="8" t="s">
        <v>19</v>
      </c>
      <c r="B7" s="35">
        <f>IF($B$3&gt;=300,$B$3-300,0)</f>
        <v>0</v>
      </c>
      <c r="C7" s="36">
        <v>0.05</v>
      </c>
      <c r="D7" s="37" t="s">
        <v>17</v>
      </c>
      <c r="E7" s="38">
        <f t="shared" si="0"/>
        <v>0</v>
      </c>
      <c r="F7" s="2"/>
      <c r="G7" s="86"/>
      <c r="H7" s="87"/>
      <c r="I7" s="87"/>
      <c r="J7" s="87"/>
      <c r="K7" s="87"/>
      <c r="L7" s="87"/>
      <c r="M7" s="88"/>
      <c r="N7" s="53"/>
      <c r="O7" s="53"/>
      <c r="P7" s="53"/>
      <c r="Q7" s="53"/>
    </row>
    <row r="8" spans="1:17" ht="15.75" customHeight="1" thickBot="1" x14ac:dyDescent="0.35">
      <c r="A8" s="94" t="s">
        <v>20</v>
      </c>
      <c r="B8" s="95"/>
      <c r="C8" s="95"/>
      <c r="D8" s="39"/>
      <c r="E8" s="40">
        <f>IF(SUM(E4:E7)&gt;52,52,SUM(E4:E7))</f>
        <v>0</v>
      </c>
      <c r="F8" s="2"/>
      <c r="G8" s="86"/>
      <c r="H8" s="87"/>
      <c r="I8" s="87"/>
      <c r="J8" s="87"/>
      <c r="K8" s="87"/>
      <c r="L8" s="87"/>
      <c r="M8" s="88"/>
      <c r="N8" s="53"/>
      <c r="O8" s="53"/>
      <c r="P8" s="53"/>
      <c r="Q8" s="53"/>
    </row>
    <row r="9" spans="1:17" ht="15" thickBot="1" x14ac:dyDescent="0.35">
      <c r="A9" s="2"/>
      <c r="B9" s="2"/>
      <c r="C9" s="2"/>
      <c r="D9" s="2"/>
      <c r="E9" s="2"/>
      <c r="F9" s="2"/>
      <c r="G9" s="86"/>
      <c r="H9" s="87"/>
      <c r="I9" s="87"/>
      <c r="J9" s="87"/>
      <c r="K9" s="87"/>
      <c r="L9" s="87"/>
      <c r="M9" s="88"/>
    </row>
    <row r="10" spans="1:17" ht="15" thickBot="1" x14ac:dyDescent="0.35">
      <c r="A10" s="28" t="s">
        <v>23</v>
      </c>
      <c r="B10" s="41">
        <f>Reiserechnung!D11</f>
        <v>0</v>
      </c>
      <c r="C10" s="92" t="s">
        <v>12</v>
      </c>
      <c r="D10" s="93"/>
      <c r="E10" s="29" t="s">
        <v>13</v>
      </c>
      <c r="G10" s="86"/>
      <c r="H10" s="87"/>
      <c r="I10" s="87"/>
      <c r="J10" s="87"/>
      <c r="K10" s="87"/>
      <c r="L10" s="87"/>
      <c r="M10" s="88"/>
    </row>
    <row r="11" spans="1:17" x14ac:dyDescent="0.3">
      <c r="A11" s="8" t="s">
        <v>14</v>
      </c>
      <c r="B11" s="30">
        <f>IF(AND(B10&gt;0,B10&lt;=8),B10,0)</f>
        <v>0</v>
      </c>
      <c r="C11" s="31">
        <v>1.64</v>
      </c>
      <c r="D11" s="32" t="s">
        <v>15</v>
      </c>
      <c r="E11" s="33">
        <f>IF(AND(B10&gt;0,B10&lt;=8),1.64,0)</f>
        <v>0</v>
      </c>
      <c r="G11" s="86"/>
      <c r="H11" s="87"/>
      <c r="I11" s="87"/>
      <c r="J11" s="87"/>
      <c r="K11" s="87"/>
      <c r="L11" s="87"/>
      <c r="M11" s="88"/>
    </row>
    <row r="12" spans="1:17" x14ac:dyDescent="0.3">
      <c r="A12" s="8" t="s">
        <v>16</v>
      </c>
      <c r="B12" s="34">
        <f>IF(B11=0,IF(AND(B10&gt;8,B10&gt;50),50,B10),0)</f>
        <v>0</v>
      </c>
      <c r="C12" s="31">
        <v>0.2</v>
      </c>
      <c r="D12" s="32" t="s">
        <v>17</v>
      </c>
      <c r="E12" s="33">
        <f>B12*C12</f>
        <v>0</v>
      </c>
      <c r="G12" s="86"/>
      <c r="H12" s="87"/>
      <c r="I12" s="87"/>
      <c r="J12" s="87"/>
      <c r="K12" s="87"/>
      <c r="L12" s="87"/>
      <c r="M12" s="88"/>
    </row>
    <row r="13" spans="1:17" x14ac:dyDescent="0.3">
      <c r="A13" s="8" t="s">
        <v>18</v>
      </c>
      <c r="B13" s="34">
        <f>MAX(0,IF(B10&gt;=300,250,B10-50))</f>
        <v>0</v>
      </c>
      <c r="C13" s="31">
        <v>0.1</v>
      </c>
      <c r="D13" s="32" t="s">
        <v>17</v>
      </c>
      <c r="E13" s="33">
        <f>B13*C13</f>
        <v>0</v>
      </c>
      <c r="G13" s="86"/>
      <c r="H13" s="87"/>
      <c r="I13" s="87"/>
      <c r="J13" s="87"/>
      <c r="K13" s="87"/>
      <c r="L13" s="87"/>
      <c r="M13" s="88"/>
    </row>
    <row r="14" spans="1:17" ht="15" thickBot="1" x14ac:dyDescent="0.35">
      <c r="A14" s="8" t="s">
        <v>19</v>
      </c>
      <c r="B14" s="35">
        <f>IF(B10&gt;=300,B10-300,0)</f>
        <v>0</v>
      </c>
      <c r="C14" s="36">
        <v>0.05</v>
      </c>
      <c r="D14" s="37" t="s">
        <v>17</v>
      </c>
      <c r="E14" s="38">
        <f>B14*C14</f>
        <v>0</v>
      </c>
      <c r="G14" s="86"/>
      <c r="H14" s="87"/>
      <c r="I14" s="87"/>
      <c r="J14" s="87"/>
      <c r="K14" s="87"/>
      <c r="L14" s="87"/>
      <c r="M14" s="88"/>
    </row>
    <row r="15" spans="1:17" ht="15" thickBot="1" x14ac:dyDescent="0.35">
      <c r="A15" s="94" t="s">
        <v>20</v>
      </c>
      <c r="B15" s="95"/>
      <c r="C15" s="95"/>
      <c r="D15" s="39"/>
      <c r="E15" s="40">
        <f>IF(SUM(E11:E14)&gt;52,52,SUM(E11:E14))</f>
        <v>0</v>
      </c>
      <c r="G15" s="89"/>
      <c r="H15" s="90"/>
      <c r="I15" s="90"/>
      <c r="J15" s="90"/>
      <c r="K15" s="90"/>
      <c r="L15" s="90"/>
      <c r="M15" s="91"/>
    </row>
    <row r="16" spans="1:17" ht="15" thickBot="1" x14ac:dyDescent="0.35"/>
    <row r="17" spans="1:5" ht="15" thickBot="1" x14ac:dyDescent="0.35">
      <c r="A17" s="28" t="s">
        <v>36</v>
      </c>
      <c r="B17" s="41">
        <f>Reiserechnung!D12</f>
        <v>0</v>
      </c>
      <c r="C17" s="92" t="s">
        <v>12</v>
      </c>
      <c r="D17" s="93"/>
      <c r="E17" s="29" t="s">
        <v>13</v>
      </c>
    </row>
    <row r="18" spans="1:5" x14ac:dyDescent="0.3">
      <c r="A18" s="8" t="s">
        <v>14</v>
      </c>
      <c r="B18" s="30">
        <f>IF(AND(B17&gt;0,B17&lt;=8),B17,0)</f>
        <v>0</v>
      </c>
      <c r="C18" s="31">
        <v>1.64</v>
      </c>
      <c r="D18" s="32" t="s">
        <v>15</v>
      </c>
      <c r="E18" s="33">
        <f>IF(AND(B17&gt;0,B17&lt;=8),1.64,0)</f>
        <v>0</v>
      </c>
    </row>
    <row r="19" spans="1:5" x14ac:dyDescent="0.3">
      <c r="A19" s="8" t="s">
        <v>16</v>
      </c>
      <c r="B19" s="34">
        <f>IF(B18=0,IF(AND(B17&gt;8,B17&gt;50),50,B17),0)</f>
        <v>0</v>
      </c>
      <c r="C19" s="31">
        <v>0.2</v>
      </c>
      <c r="D19" s="32" t="s">
        <v>17</v>
      </c>
      <c r="E19" s="33">
        <f>B19*C19</f>
        <v>0</v>
      </c>
    </row>
    <row r="20" spans="1:5" x14ac:dyDescent="0.3">
      <c r="A20" s="8" t="s">
        <v>18</v>
      </c>
      <c r="B20" s="34">
        <f>MAX(0,IF(B17&gt;=300,250,B17-50))</f>
        <v>0</v>
      </c>
      <c r="C20" s="31">
        <v>0.1</v>
      </c>
      <c r="D20" s="32" t="s">
        <v>17</v>
      </c>
      <c r="E20" s="33">
        <f>B20*C20</f>
        <v>0</v>
      </c>
    </row>
    <row r="21" spans="1:5" ht="15" thickBot="1" x14ac:dyDescent="0.35">
      <c r="A21" s="8" t="s">
        <v>19</v>
      </c>
      <c r="B21" s="35">
        <f>IF(B17&gt;=300,B17-300,0)</f>
        <v>0</v>
      </c>
      <c r="C21" s="36">
        <v>0.05</v>
      </c>
      <c r="D21" s="37" t="s">
        <v>17</v>
      </c>
      <c r="E21" s="38">
        <f>B21*C21</f>
        <v>0</v>
      </c>
    </row>
    <row r="22" spans="1:5" ht="15" thickBot="1" x14ac:dyDescent="0.35">
      <c r="A22" s="94" t="s">
        <v>20</v>
      </c>
      <c r="B22" s="95"/>
      <c r="C22" s="95"/>
      <c r="D22" s="39"/>
      <c r="E22" s="40">
        <f>IF(SUM(E18:E21)&gt;52,52,SUM(E18:E21))</f>
        <v>0</v>
      </c>
    </row>
    <row r="23" spans="1:5" ht="15" thickBot="1" x14ac:dyDescent="0.35"/>
    <row r="24" spans="1:5" ht="15" thickBot="1" x14ac:dyDescent="0.35">
      <c r="A24" s="28" t="s">
        <v>24</v>
      </c>
      <c r="B24" s="41">
        <f>Reiserechnung!D13</f>
        <v>0</v>
      </c>
      <c r="C24" s="92" t="s">
        <v>12</v>
      </c>
      <c r="D24" s="93"/>
      <c r="E24" s="29" t="s">
        <v>13</v>
      </c>
    </row>
    <row r="25" spans="1:5" x14ac:dyDescent="0.3">
      <c r="A25" s="8" t="s">
        <v>14</v>
      </c>
      <c r="B25" s="30">
        <f>IF(AND(B24&gt;0,B24&lt;=8),B24,0)</f>
        <v>0</v>
      </c>
      <c r="C25" s="31">
        <v>1.64</v>
      </c>
      <c r="D25" s="32" t="s">
        <v>15</v>
      </c>
      <c r="E25" s="33">
        <f>IF(AND(B24&gt;0,B24&lt;=8),1.64,0)</f>
        <v>0</v>
      </c>
    </row>
    <row r="26" spans="1:5" x14ac:dyDescent="0.3">
      <c r="A26" s="8" t="s">
        <v>16</v>
      </c>
      <c r="B26" s="34">
        <f>IF(B25=0,IF(AND(B24&gt;8,B24&gt;50),50,B24),0)</f>
        <v>0</v>
      </c>
      <c r="C26" s="31">
        <v>0.2</v>
      </c>
      <c r="D26" s="32" t="s">
        <v>17</v>
      </c>
      <c r="E26" s="33">
        <f>B26*C26</f>
        <v>0</v>
      </c>
    </row>
    <row r="27" spans="1:5" x14ac:dyDescent="0.3">
      <c r="A27" s="8" t="s">
        <v>18</v>
      </c>
      <c r="B27" s="34">
        <f>MAX(0,IF(B24&gt;=300,250,B24-50))</f>
        <v>0</v>
      </c>
      <c r="C27" s="31">
        <v>0.1</v>
      </c>
      <c r="D27" s="32" t="s">
        <v>17</v>
      </c>
      <c r="E27" s="33">
        <f>B27*C27</f>
        <v>0</v>
      </c>
    </row>
    <row r="28" spans="1:5" ht="15" thickBot="1" x14ac:dyDescent="0.35">
      <c r="A28" s="8" t="s">
        <v>19</v>
      </c>
      <c r="B28" s="35">
        <f>IF(B24&gt;=300,B24-300,0)</f>
        <v>0</v>
      </c>
      <c r="C28" s="36">
        <v>0.05</v>
      </c>
      <c r="D28" s="37" t="s">
        <v>17</v>
      </c>
      <c r="E28" s="38">
        <f>B28*C28</f>
        <v>0</v>
      </c>
    </row>
    <row r="29" spans="1:5" ht="15" thickBot="1" x14ac:dyDescent="0.35">
      <c r="A29" s="94" t="s">
        <v>20</v>
      </c>
      <c r="B29" s="95"/>
      <c r="C29" s="95"/>
      <c r="D29" s="39"/>
      <c r="E29" s="40">
        <f>IF(SUM(E25:E28)&gt;52,52,SUM(E25:E28))</f>
        <v>0</v>
      </c>
    </row>
    <row r="30" spans="1:5" ht="15" thickBot="1" x14ac:dyDescent="0.35"/>
    <row r="31" spans="1:5" ht="15" thickBot="1" x14ac:dyDescent="0.35">
      <c r="A31" s="28" t="s">
        <v>25</v>
      </c>
      <c r="B31" s="41">
        <f>Reiserechnung!D14</f>
        <v>0</v>
      </c>
      <c r="C31" s="92" t="s">
        <v>12</v>
      </c>
      <c r="D31" s="93"/>
      <c r="E31" s="29" t="s">
        <v>13</v>
      </c>
    </row>
    <row r="32" spans="1:5" x14ac:dyDescent="0.3">
      <c r="A32" s="8" t="s">
        <v>14</v>
      </c>
      <c r="B32" s="30">
        <f>IF(AND(B31&gt;0,B31&lt;=8),B31,0)</f>
        <v>0</v>
      </c>
      <c r="C32" s="31">
        <v>1.64</v>
      </c>
      <c r="D32" s="32" t="s">
        <v>15</v>
      </c>
      <c r="E32" s="33">
        <f>IF(AND(B31&gt;0,B31&lt;=8),1.64,0)</f>
        <v>0</v>
      </c>
    </row>
    <row r="33" spans="1:5" x14ac:dyDescent="0.3">
      <c r="A33" s="8" t="s">
        <v>16</v>
      </c>
      <c r="B33" s="34">
        <f>IF(B32=0,IF(AND(B31&gt;8,B31&gt;50),50,B31),0)</f>
        <v>0</v>
      </c>
      <c r="C33" s="31">
        <v>0.2</v>
      </c>
      <c r="D33" s="32" t="s">
        <v>17</v>
      </c>
      <c r="E33" s="33">
        <f>B33*C33</f>
        <v>0</v>
      </c>
    </row>
    <row r="34" spans="1:5" x14ac:dyDescent="0.3">
      <c r="A34" s="8" t="s">
        <v>18</v>
      </c>
      <c r="B34" s="34">
        <f>MAX(0,IF(B31&gt;=300,250,B31-50))</f>
        <v>0</v>
      </c>
      <c r="C34" s="31">
        <v>0.1</v>
      </c>
      <c r="D34" s="32" t="s">
        <v>17</v>
      </c>
      <c r="E34" s="33">
        <f>B34*C34</f>
        <v>0</v>
      </c>
    </row>
    <row r="35" spans="1:5" ht="15" thickBot="1" x14ac:dyDescent="0.35">
      <c r="A35" s="8" t="s">
        <v>19</v>
      </c>
      <c r="B35" s="35">
        <f>IF(B31&gt;=300,B31-300,0)</f>
        <v>0</v>
      </c>
      <c r="C35" s="36">
        <v>0.05</v>
      </c>
      <c r="D35" s="37" t="s">
        <v>17</v>
      </c>
      <c r="E35" s="38">
        <f>B35*C35</f>
        <v>0</v>
      </c>
    </row>
    <row r="36" spans="1:5" ht="15" thickBot="1" x14ac:dyDescent="0.35">
      <c r="A36" s="94" t="s">
        <v>20</v>
      </c>
      <c r="B36" s="95"/>
      <c r="C36" s="95"/>
      <c r="D36" s="39"/>
      <c r="E36" s="40">
        <f>IF(SUM(E32:E35)&gt;52,52,SUM(E32:E35))</f>
        <v>0</v>
      </c>
    </row>
    <row r="37" spans="1:5" ht="15" thickBot="1" x14ac:dyDescent="0.35"/>
    <row r="38" spans="1:5" ht="15" thickBot="1" x14ac:dyDescent="0.35">
      <c r="A38" s="28" t="s">
        <v>26</v>
      </c>
      <c r="B38" s="41">
        <f>Reiserechnung!D15</f>
        <v>0</v>
      </c>
      <c r="C38" s="92" t="s">
        <v>12</v>
      </c>
      <c r="D38" s="93"/>
      <c r="E38" s="29" t="s">
        <v>13</v>
      </c>
    </row>
    <row r="39" spans="1:5" x14ac:dyDescent="0.3">
      <c r="A39" s="8" t="s">
        <v>14</v>
      </c>
      <c r="B39" s="30">
        <f>IF(AND(B38&gt;0,B38&lt;=8),B38,0)</f>
        <v>0</v>
      </c>
      <c r="C39" s="31">
        <v>1.64</v>
      </c>
      <c r="D39" s="32" t="s">
        <v>15</v>
      </c>
      <c r="E39" s="33">
        <f>IF(AND(B38&gt;0,B38&lt;=8),1.64,0)</f>
        <v>0</v>
      </c>
    </row>
    <row r="40" spans="1:5" x14ac:dyDescent="0.3">
      <c r="A40" s="8" t="s">
        <v>16</v>
      </c>
      <c r="B40" s="34">
        <f>IF(B39=0,IF(AND(B38&gt;8,B38&gt;50),50,B38),0)</f>
        <v>0</v>
      </c>
      <c r="C40" s="31">
        <v>0.2</v>
      </c>
      <c r="D40" s="32" t="s">
        <v>17</v>
      </c>
      <c r="E40" s="33">
        <f>B40*C40</f>
        <v>0</v>
      </c>
    </row>
    <row r="41" spans="1:5" x14ac:dyDescent="0.3">
      <c r="A41" s="8" t="s">
        <v>18</v>
      </c>
      <c r="B41" s="34">
        <f>MAX(0,IF(B38&gt;=300,250,B38-50))</f>
        <v>0</v>
      </c>
      <c r="C41" s="31">
        <v>0.1</v>
      </c>
      <c r="D41" s="32" t="s">
        <v>17</v>
      </c>
      <c r="E41" s="33">
        <f>B41*C41</f>
        <v>0</v>
      </c>
    </row>
    <row r="42" spans="1:5" ht="15" thickBot="1" x14ac:dyDescent="0.35">
      <c r="A42" s="8" t="s">
        <v>19</v>
      </c>
      <c r="B42" s="35">
        <f>IF(B38&gt;=300,B38-300,0)</f>
        <v>0</v>
      </c>
      <c r="C42" s="36">
        <v>0.05</v>
      </c>
      <c r="D42" s="37" t="s">
        <v>17</v>
      </c>
      <c r="E42" s="38">
        <f>B42*C42</f>
        <v>0</v>
      </c>
    </row>
    <row r="43" spans="1:5" ht="15" thickBot="1" x14ac:dyDescent="0.35">
      <c r="A43" s="94" t="s">
        <v>20</v>
      </c>
      <c r="B43" s="95"/>
      <c r="C43" s="95"/>
      <c r="D43" s="39"/>
      <c r="E43" s="40">
        <f>IF(SUM(E39:E42)&gt;52,52,SUM(E39:E42))</f>
        <v>0</v>
      </c>
    </row>
    <row r="44" spans="1:5" ht="15" thickBot="1" x14ac:dyDescent="0.35"/>
    <row r="45" spans="1:5" ht="15" thickBot="1" x14ac:dyDescent="0.35">
      <c r="A45" s="28" t="s">
        <v>27</v>
      </c>
      <c r="B45" s="41">
        <f>Reiserechnung!D16</f>
        <v>0</v>
      </c>
      <c r="C45" s="92" t="s">
        <v>12</v>
      </c>
      <c r="D45" s="93"/>
      <c r="E45" s="29" t="s">
        <v>13</v>
      </c>
    </row>
    <row r="46" spans="1:5" x14ac:dyDescent="0.3">
      <c r="A46" s="8" t="s">
        <v>14</v>
      </c>
      <c r="B46" s="30">
        <f>IF(AND(B45&gt;0,B45&lt;=8),B45,0)</f>
        <v>0</v>
      </c>
      <c r="C46" s="31">
        <v>1.64</v>
      </c>
      <c r="D46" s="32" t="s">
        <v>15</v>
      </c>
      <c r="E46" s="33">
        <f>IF(AND(B45&gt;0,B45&lt;=8),1.64,0)</f>
        <v>0</v>
      </c>
    </row>
    <row r="47" spans="1:5" x14ac:dyDescent="0.3">
      <c r="A47" s="8" t="s">
        <v>16</v>
      </c>
      <c r="B47" s="34">
        <f>IF(B46=0,IF(AND(B45&gt;8,B45&gt;50),50,B45),0)</f>
        <v>0</v>
      </c>
      <c r="C47" s="31">
        <v>0.2</v>
      </c>
      <c r="D47" s="32" t="s">
        <v>17</v>
      </c>
      <c r="E47" s="33">
        <f>B47*C47</f>
        <v>0</v>
      </c>
    </row>
    <row r="48" spans="1:5" x14ac:dyDescent="0.3">
      <c r="A48" s="8" t="s">
        <v>18</v>
      </c>
      <c r="B48" s="34">
        <f>MAX(0,IF(B45&gt;=300,250,B45-50))</f>
        <v>0</v>
      </c>
      <c r="C48" s="31">
        <v>0.1</v>
      </c>
      <c r="D48" s="32" t="s">
        <v>17</v>
      </c>
      <c r="E48" s="33">
        <f>B48*C48</f>
        <v>0</v>
      </c>
    </row>
    <row r="49" spans="1:5" ht="15" thickBot="1" x14ac:dyDescent="0.35">
      <c r="A49" s="8" t="s">
        <v>19</v>
      </c>
      <c r="B49" s="35">
        <f>IF(B45&gt;=300,B45-300,0)</f>
        <v>0</v>
      </c>
      <c r="C49" s="36">
        <v>0.05</v>
      </c>
      <c r="D49" s="37" t="s">
        <v>17</v>
      </c>
      <c r="E49" s="38">
        <f>B49*C49</f>
        <v>0</v>
      </c>
    </row>
    <row r="50" spans="1:5" ht="15" thickBot="1" x14ac:dyDescent="0.35">
      <c r="A50" s="94" t="s">
        <v>20</v>
      </c>
      <c r="B50" s="95"/>
      <c r="C50" s="95"/>
      <c r="D50" s="39"/>
      <c r="E50" s="40">
        <f>IF(SUM(E46:E49)&gt;52,52,SUM(E46:E49))</f>
        <v>0</v>
      </c>
    </row>
    <row r="51" spans="1:5" ht="15" thickBot="1" x14ac:dyDescent="0.35"/>
    <row r="52" spans="1:5" ht="15" thickBot="1" x14ac:dyDescent="0.35">
      <c r="A52" s="28" t="s">
        <v>28</v>
      </c>
      <c r="B52" s="41">
        <f>Reiserechnung!D17</f>
        <v>0</v>
      </c>
      <c r="C52" s="92" t="s">
        <v>12</v>
      </c>
      <c r="D52" s="93"/>
      <c r="E52" s="29" t="s">
        <v>13</v>
      </c>
    </row>
    <row r="53" spans="1:5" x14ac:dyDescent="0.3">
      <c r="A53" s="8" t="s">
        <v>14</v>
      </c>
      <c r="B53" s="30">
        <f>IF(AND(B52&gt;0,B52&lt;=8),B52,0)</f>
        <v>0</v>
      </c>
      <c r="C53" s="31">
        <v>1.64</v>
      </c>
      <c r="D53" s="32" t="s">
        <v>15</v>
      </c>
      <c r="E53" s="33">
        <f>IF(AND(B52&gt;0,B52&lt;=8),1.64,0)</f>
        <v>0</v>
      </c>
    </row>
    <row r="54" spans="1:5" x14ac:dyDescent="0.3">
      <c r="A54" s="8" t="s">
        <v>16</v>
      </c>
      <c r="B54" s="34">
        <f>IF(B53=0,IF(AND(B52&gt;8,B52&gt;50),50,B52),0)</f>
        <v>0</v>
      </c>
      <c r="C54" s="31">
        <v>0.2</v>
      </c>
      <c r="D54" s="32" t="s">
        <v>17</v>
      </c>
      <c r="E54" s="33">
        <f>B54*C54</f>
        <v>0</v>
      </c>
    </row>
    <row r="55" spans="1:5" x14ac:dyDescent="0.3">
      <c r="A55" s="8" t="s">
        <v>18</v>
      </c>
      <c r="B55" s="34">
        <f>MAX(0,IF(B52&gt;=300,250,B52-50))</f>
        <v>0</v>
      </c>
      <c r="C55" s="31">
        <v>0.1</v>
      </c>
      <c r="D55" s="32" t="s">
        <v>17</v>
      </c>
      <c r="E55" s="33">
        <f>B55*C55</f>
        <v>0</v>
      </c>
    </row>
    <row r="56" spans="1:5" ht="15" thickBot="1" x14ac:dyDescent="0.35">
      <c r="A56" s="8" t="s">
        <v>19</v>
      </c>
      <c r="B56" s="35">
        <f>IF(B52&gt;=300,B52-300,0)</f>
        <v>0</v>
      </c>
      <c r="C56" s="36">
        <v>0.05</v>
      </c>
      <c r="D56" s="37" t="s">
        <v>17</v>
      </c>
      <c r="E56" s="38">
        <f>B56*C56</f>
        <v>0</v>
      </c>
    </row>
    <row r="57" spans="1:5" ht="15" thickBot="1" x14ac:dyDescent="0.35">
      <c r="A57" s="94" t="s">
        <v>20</v>
      </c>
      <c r="B57" s="95"/>
      <c r="C57" s="95"/>
      <c r="D57" s="39"/>
      <c r="E57" s="40">
        <f>IF(SUM(E53:E56)&gt;52,52,SUM(E53:E56))</f>
        <v>0</v>
      </c>
    </row>
    <row r="58" spans="1:5" ht="15" thickBot="1" x14ac:dyDescent="0.35"/>
    <row r="59" spans="1:5" ht="15" thickBot="1" x14ac:dyDescent="0.35">
      <c r="A59" s="28" t="s">
        <v>29</v>
      </c>
      <c r="B59" s="41">
        <f>Reiserechnung!D18</f>
        <v>0</v>
      </c>
      <c r="C59" s="92" t="s">
        <v>12</v>
      </c>
      <c r="D59" s="93"/>
      <c r="E59" s="29" t="s">
        <v>13</v>
      </c>
    </row>
    <row r="60" spans="1:5" x14ac:dyDescent="0.3">
      <c r="A60" s="8" t="s">
        <v>14</v>
      </c>
      <c r="B60" s="30">
        <f>IF(AND(B59&gt;0,B59&lt;=8),B59,0)</f>
        <v>0</v>
      </c>
      <c r="C60" s="31">
        <v>1.64</v>
      </c>
      <c r="D60" s="32" t="s">
        <v>15</v>
      </c>
      <c r="E60" s="33">
        <f>IF(AND(B59&gt;0,B59&lt;=8),1.64,0)</f>
        <v>0</v>
      </c>
    </row>
    <row r="61" spans="1:5" x14ac:dyDescent="0.3">
      <c r="A61" s="8" t="s">
        <v>16</v>
      </c>
      <c r="B61" s="34">
        <f>IF(B60=0,IF(AND(B59&gt;8,B59&gt;50),50,B59),0)</f>
        <v>0</v>
      </c>
      <c r="C61" s="31">
        <v>0.2</v>
      </c>
      <c r="D61" s="32" t="s">
        <v>17</v>
      </c>
      <c r="E61" s="33">
        <f>B61*C61</f>
        <v>0</v>
      </c>
    </row>
    <row r="62" spans="1:5" x14ac:dyDescent="0.3">
      <c r="A62" s="8" t="s">
        <v>18</v>
      </c>
      <c r="B62" s="34">
        <f>MAX(0,IF(B59&gt;=300,250,B59-50))</f>
        <v>0</v>
      </c>
      <c r="C62" s="31">
        <v>0.1</v>
      </c>
      <c r="D62" s="32" t="s">
        <v>17</v>
      </c>
      <c r="E62" s="33">
        <f>B62*C62</f>
        <v>0</v>
      </c>
    </row>
    <row r="63" spans="1:5" ht="15" thickBot="1" x14ac:dyDescent="0.35">
      <c r="A63" s="8" t="s">
        <v>19</v>
      </c>
      <c r="B63" s="35">
        <f>IF(B59&gt;=300,B59-300,0)</f>
        <v>0</v>
      </c>
      <c r="C63" s="36">
        <v>0.05</v>
      </c>
      <c r="D63" s="37" t="s">
        <v>17</v>
      </c>
      <c r="E63" s="38">
        <f>B63*C63</f>
        <v>0</v>
      </c>
    </row>
    <row r="64" spans="1:5" ht="15" thickBot="1" x14ac:dyDescent="0.35">
      <c r="A64" s="94" t="s">
        <v>20</v>
      </c>
      <c r="B64" s="95"/>
      <c r="C64" s="95"/>
      <c r="D64" s="39"/>
      <c r="E64" s="40">
        <f>IF(SUM(E60:E63)&gt;52,52,SUM(E60:E63))</f>
        <v>0</v>
      </c>
    </row>
    <row r="65" spans="1:5" ht="15" thickBot="1" x14ac:dyDescent="0.35"/>
    <row r="66" spans="1:5" ht="15" thickBot="1" x14ac:dyDescent="0.35">
      <c r="A66" s="28" t="s">
        <v>30</v>
      </c>
      <c r="B66" s="41">
        <f>Reiserechnung!D19</f>
        <v>0</v>
      </c>
      <c r="C66" s="92" t="s">
        <v>12</v>
      </c>
      <c r="D66" s="93"/>
      <c r="E66" s="29" t="s">
        <v>13</v>
      </c>
    </row>
    <row r="67" spans="1:5" x14ac:dyDescent="0.3">
      <c r="A67" s="8" t="s">
        <v>14</v>
      </c>
      <c r="B67" s="30">
        <f>IF(AND(B66&gt;0,B66&lt;=8),B66,0)</f>
        <v>0</v>
      </c>
      <c r="C67" s="31">
        <v>1.64</v>
      </c>
      <c r="D67" s="32" t="s">
        <v>15</v>
      </c>
      <c r="E67" s="33">
        <f>IF(AND(B66&gt;0,B66&lt;=8),1.64,0)</f>
        <v>0</v>
      </c>
    </row>
    <row r="68" spans="1:5" x14ac:dyDescent="0.3">
      <c r="A68" s="8" t="s">
        <v>16</v>
      </c>
      <c r="B68" s="34">
        <f>IF(B67=0,IF(AND(B66&gt;8,B66&gt;50),50,B66),0)</f>
        <v>0</v>
      </c>
      <c r="C68" s="31">
        <v>0.2</v>
      </c>
      <c r="D68" s="32" t="s">
        <v>17</v>
      </c>
      <c r="E68" s="33">
        <f>B68*C68</f>
        <v>0</v>
      </c>
    </row>
    <row r="69" spans="1:5" x14ac:dyDescent="0.3">
      <c r="A69" s="8" t="s">
        <v>18</v>
      </c>
      <c r="B69" s="34">
        <f>MAX(0,IF(B66&gt;=300,250,B66-50))</f>
        <v>0</v>
      </c>
      <c r="C69" s="31">
        <v>0.1</v>
      </c>
      <c r="D69" s="32" t="s">
        <v>17</v>
      </c>
      <c r="E69" s="33">
        <f>B69*C69</f>
        <v>0</v>
      </c>
    </row>
    <row r="70" spans="1:5" ht="15" thickBot="1" x14ac:dyDescent="0.35">
      <c r="A70" s="8" t="s">
        <v>19</v>
      </c>
      <c r="B70" s="35">
        <f>IF(B66&gt;=300,B66-300,0)</f>
        <v>0</v>
      </c>
      <c r="C70" s="36">
        <v>0.05</v>
      </c>
      <c r="D70" s="37" t="s">
        <v>17</v>
      </c>
      <c r="E70" s="38">
        <f>B70*C70</f>
        <v>0</v>
      </c>
    </row>
    <row r="71" spans="1:5" ht="15" thickBot="1" x14ac:dyDescent="0.35">
      <c r="A71" s="94" t="s">
        <v>20</v>
      </c>
      <c r="B71" s="95"/>
      <c r="C71" s="95"/>
      <c r="D71" s="39"/>
      <c r="E71" s="40">
        <f>IF(SUM(E67:E70)&gt;52,52,SUM(E67:E70))</f>
        <v>0</v>
      </c>
    </row>
    <row r="72" spans="1:5" ht="15" thickBot="1" x14ac:dyDescent="0.35"/>
    <row r="73" spans="1:5" ht="15" thickBot="1" x14ac:dyDescent="0.35">
      <c r="A73" s="28" t="s">
        <v>31</v>
      </c>
      <c r="B73" s="41">
        <f>Reiserechnung!D20</f>
        <v>0</v>
      </c>
      <c r="C73" s="92" t="s">
        <v>12</v>
      </c>
      <c r="D73" s="93"/>
      <c r="E73" s="29" t="s">
        <v>13</v>
      </c>
    </row>
    <row r="74" spans="1:5" x14ac:dyDescent="0.3">
      <c r="A74" s="8" t="s">
        <v>14</v>
      </c>
      <c r="B74" s="30">
        <f>IF(AND(B73&gt;0,B73&lt;=8),B73,0)</f>
        <v>0</v>
      </c>
      <c r="C74" s="31">
        <v>1.64</v>
      </c>
      <c r="D74" s="32" t="s">
        <v>15</v>
      </c>
      <c r="E74" s="33">
        <f>IF(AND(B73&gt;0,B73&lt;=8),1.64,0)</f>
        <v>0</v>
      </c>
    </row>
    <row r="75" spans="1:5" x14ac:dyDescent="0.3">
      <c r="A75" s="8" t="s">
        <v>16</v>
      </c>
      <c r="B75" s="34">
        <f>IF(B74=0,IF(AND(B73&gt;8,B73&gt;50),50,B73),0)</f>
        <v>0</v>
      </c>
      <c r="C75" s="31">
        <v>0.2</v>
      </c>
      <c r="D75" s="32" t="s">
        <v>17</v>
      </c>
      <c r="E75" s="33">
        <f>B75*C75</f>
        <v>0</v>
      </c>
    </row>
    <row r="76" spans="1:5" x14ac:dyDescent="0.3">
      <c r="A76" s="8" t="s">
        <v>18</v>
      </c>
      <c r="B76" s="34">
        <f>MAX(0,IF(B73&gt;=300,250,B73-50))</f>
        <v>0</v>
      </c>
      <c r="C76" s="31">
        <v>0.1</v>
      </c>
      <c r="D76" s="32" t="s">
        <v>17</v>
      </c>
      <c r="E76" s="33">
        <f>B76*C76</f>
        <v>0</v>
      </c>
    </row>
    <row r="77" spans="1:5" ht="15" thickBot="1" x14ac:dyDescent="0.35">
      <c r="A77" s="8" t="s">
        <v>19</v>
      </c>
      <c r="B77" s="35">
        <f>IF(B73&gt;=300,B73-300,0)</f>
        <v>0</v>
      </c>
      <c r="C77" s="36">
        <v>0.05</v>
      </c>
      <c r="D77" s="37" t="s">
        <v>17</v>
      </c>
      <c r="E77" s="38">
        <f>B77*C77</f>
        <v>0</v>
      </c>
    </row>
    <row r="78" spans="1:5" ht="15" thickBot="1" x14ac:dyDescent="0.35">
      <c r="A78" s="94" t="s">
        <v>20</v>
      </c>
      <c r="B78" s="95"/>
      <c r="C78" s="95"/>
      <c r="D78" s="39"/>
      <c r="E78" s="40">
        <f>IF(SUM(E74:E77)&gt;52,52,SUM(E74:E77))</f>
        <v>0</v>
      </c>
    </row>
    <row r="79" spans="1:5" ht="15" thickBot="1" x14ac:dyDescent="0.35"/>
    <row r="80" spans="1:5" ht="15" thickBot="1" x14ac:dyDescent="0.35">
      <c r="A80" s="28" t="s">
        <v>32</v>
      </c>
      <c r="B80" s="41">
        <f>Reiserechnung!D21</f>
        <v>0</v>
      </c>
      <c r="C80" s="92" t="s">
        <v>12</v>
      </c>
      <c r="D80" s="93"/>
      <c r="E80" s="29" t="s">
        <v>13</v>
      </c>
    </row>
    <row r="81" spans="1:5" x14ac:dyDescent="0.3">
      <c r="A81" s="8" t="s">
        <v>14</v>
      </c>
      <c r="B81" s="30">
        <f>IF(AND(B80&gt;0,B80&lt;=8),B80,0)</f>
        <v>0</v>
      </c>
      <c r="C81" s="31">
        <v>1.64</v>
      </c>
      <c r="D81" s="32" t="s">
        <v>15</v>
      </c>
      <c r="E81" s="33">
        <f>IF(AND(B80&gt;0,B80&lt;=8),1.64,0)</f>
        <v>0</v>
      </c>
    </row>
    <row r="82" spans="1:5" x14ac:dyDescent="0.3">
      <c r="A82" s="8" t="s">
        <v>16</v>
      </c>
      <c r="B82" s="34">
        <f>IF(B81=0,IF(AND(B80&gt;8,B80&gt;50),50,B80),0)</f>
        <v>0</v>
      </c>
      <c r="C82" s="31">
        <v>0.2</v>
      </c>
      <c r="D82" s="32" t="s">
        <v>17</v>
      </c>
      <c r="E82" s="33">
        <f>B82*C82</f>
        <v>0</v>
      </c>
    </row>
    <row r="83" spans="1:5" x14ac:dyDescent="0.3">
      <c r="A83" s="8" t="s">
        <v>18</v>
      </c>
      <c r="B83" s="34">
        <f>MAX(0,IF(B80&gt;=300,250,B80-50))</f>
        <v>0</v>
      </c>
      <c r="C83" s="31">
        <v>0.1</v>
      </c>
      <c r="D83" s="32" t="s">
        <v>17</v>
      </c>
      <c r="E83" s="33">
        <f>B83*C83</f>
        <v>0</v>
      </c>
    </row>
    <row r="84" spans="1:5" ht="15" thickBot="1" x14ac:dyDescent="0.35">
      <c r="A84" s="8" t="s">
        <v>19</v>
      </c>
      <c r="B84" s="35">
        <f>IF(B80&gt;=300,B80-300,0)</f>
        <v>0</v>
      </c>
      <c r="C84" s="36">
        <v>0.05</v>
      </c>
      <c r="D84" s="37" t="s">
        <v>17</v>
      </c>
      <c r="E84" s="38">
        <f>B84*C84</f>
        <v>0</v>
      </c>
    </row>
    <row r="85" spans="1:5" ht="15" thickBot="1" x14ac:dyDescent="0.35">
      <c r="A85" s="94" t="s">
        <v>20</v>
      </c>
      <c r="B85" s="95"/>
      <c r="C85" s="95"/>
      <c r="D85" s="39"/>
      <c r="E85" s="40">
        <f>IF(SUM(E81:E84)&gt;52,52,SUM(E81:E84))</f>
        <v>0</v>
      </c>
    </row>
    <row r="86" spans="1:5" ht="15" thickBot="1" x14ac:dyDescent="0.35"/>
    <row r="87" spans="1:5" ht="15" thickBot="1" x14ac:dyDescent="0.35">
      <c r="A87" s="28" t="s">
        <v>33</v>
      </c>
      <c r="B87" s="41">
        <f>Reiserechnung!D22</f>
        <v>0</v>
      </c>
      <c r="C87" s="92" t="s">
        <v>12</v>
      </c>
      <c r="D87" s="93"/>
      <c r="E87" s="29" t="s">
        <v>13</v>
      </c>
    </row>
    <row r="88" spans="1:5" x14ac:dyDescent="0.3">
      <c r="A88" s="8" t="s">
        <v>14</v>
      </c>
      <c r="B88" s="30">
        <f>IF(AND(B87&gt;0,B87&lt;=8),B87,0)</f>
        <v>0</v>
      </c>
      <c r="C88" s="31">
        <v>1.64</v>
      </c>
      <c r="D88" s="32" t="s">
        <v>15</v>
      </c>
      <c r="E88" s="33">
        <f>IF(AND(B87&gt;0,B87&lt;=8),1.64,0)</f>
        <v>0</v>
      </c>
    </row>
    <row r="89" spans="1:5" x14ac:dyDescent="0.3">
      <c r="A89" s="8" t="s">
        <v>16</v>
      </c>
      <c r="B89" s="34">
        <f>IF(B88=0,IF(AND(B87&gt;8,B87&gt;50),50,B87),0)</f>
        <v>0</v>
      </c>
      <c r="C89" s="31">
        <v>0.2</v>
      </c>
      <c r="D89" s="32" t="s">
        <v>17</v>
      </c>
      <c r="E89" s="33">
        <f>B89*C89</f>
        <v>0</v>
      </c>
    </row>
    <row r="90" spans="1:5" x14ac:dyDescent="0.3">
      <c r="A90" s="8" t="s">
        <v>18</v>
      </c>
      <c r="B90" s="34">
        <f>MAX(0,IF(B87&gt;=300,250,B87-50))</f>
        <v>0</v>
      </c>
      <c r="C90" s="31">
        <v>0.1</v>
      </c>
      <c r="D90" s="32" t="s">
        <v>17</v>
      </c>
      <c r="E90" s="33">
        <f>B90*C90</f>
        <v>0</v>
      </c>
    </row>
    <row r="91" spans="1:5" ht="15" thickBot="1" x14ac:dyDescent="0.35">
      <c r="A91" s="8" t="s">
        <v>19</v>
      </c>
      <c r="B91" s="35">
        <f>IF(B87&gt;=300,B87-300,0)</f>
        <v>0</v>
      </c>
      <c r="C91" s="36">
        <v>0.05</v>
      </c>
      <c r="D91" s="37" t="s">
        <v>17</v>
      </c>
      <c r="E91" s="38">
        <f>B91*C91</f>
        <v>0</v>
      </c>
    </row>
    <row r="92" spans="1:5" ht="15" thickBot="1" x14ac:dyDescent="0.35">
      <c r="A92" s="94" t="s">
        <v>20</v>
      </c>
      <c r="B92" s="95"/>
      <c r="C92" s="95"/>
      <c r="D92" s="39"/>
      <c r="E92" s="40">
        <f>IF(SUM(E88:E91)&gt;52,52,SUM(E88:E91))</f>
        <v>0</v>
      </c>
    </row>
    <row r="93" spans="1:5" ht="15" thickBot="1" x14ac:dyDescent="0.35"/>
    <row r="94" spans="1:5" ht="15" thickBot="1" x14ac:dyDescent="0.35">
      <c r="A94" s="28" t="s">
        <v>34</v>
      </c>
      <c r="B94" s="41">
        <f>Reiserechnung!D23</f>
        <v>0</v>
      </c>
      <c r="C94" s="92" t="s">
        <v>12</v>
      </c>
      <c r="D94" s="93"/>
      <c r="E94" s="29" t="s">
        <v>13</v>
      </c>
    </row>
    <row r="95" spans="1:5" x14ac:dyDescent="0.3">
      <c r="A95" s="8" t="s">
        <v>14</v>
      </c>
      <c r="B95" s="30">
        <f>IF(AND(B94&gt;0,B94&lt;=8),B94,0)</f>
        <v>0</v>
      </c>
      <c r="C95" s="31">
        <v>1.64</v>
      </c>
      <c r="D95" s="32" t="s">
        <v>15</v>
      </c>
      <c r="E95" s="33">
        <f>IF(AND(B94&gt;0,B94&lt;=8),1.64,0)</f>
        <v>0</v>
      </c>
    </row>
    <row r="96" spans="1:5" x14ac:dyDescent="0.3">
      <c r="A96" s="8" t="s">
        <v>16</v>
      </c>
      <c r="B96" s="34">
        <f>IF(B95=0,IF(AND(B94&gt;8,B94&gt;50),50,B94),0)</f>
        <v>0</v>
      </c>
      <c r="C96" s="31">
        <v>0.2</v>
      </c>
      <c r="D96" s="32" t="s">
        <v>17</v>
      </c>
      <c r="E96" s="33">
        <f>B96*C96</f>
        <v>0</v>
      </c>
    </row>
    <row r="97" spans="1:5" x14ac:dyDescent="0.3">
      <c r="A97" s="8" t="s">
        <v>18</v>
      </c>
      <c r="B97" s="34">
        <f>MAX(0,IF(B94&gt;=300,250,B94-50))</f>
        <v>0</v>
      </c>
      <c r="C97" s="31">
        <v>0.1</v>
      </c>
      <c r="D97" s="32" t="s">
        <v>17</v>
      </c>
      <c r="E97" s="33">
        <f>B97*C97</f>
        <v>0</v>
      </c>
    </row>
    <row r="98" spans="1:5" ht="15" thickBot="1" x14ac:dyDescent="0.35">
      <c r="A98" s="8" t="s">
        <v>19</v>
      </c>
      <c r="B98" s="35">
        <f>IF(B94&gt;=300,B94-300,0)</f>
        <v>0</v>
      </c>
      <c r="C98" s="36">
        <v>0.05</v>
      </c>
      <c r="D98" s="37" t="s">
        <v>17</v>
      </c>
      <c r="E98" s="38">
        <f>B98*C98</f>
        <v>0</v>
      </c>
    </row>
    <row r="99" spans="1:5" ht="15" thickBot="1" x14ac:dyDescent="0.35">
      <c r="A99" s="94" t="s">
        <v>20</v>
      </c>
      <c r="B99" s="95"/>
      <c r="C99" s="95"/>
      <c r="D99" s="39"/>
      <c r="E99" s="40">
        <f>IF(SUM(E95:E98)&gt;52,52,SUM(E95:E98))</f>
        <v>0</v>
      </c>
    </row>
    <row r="100" spans="1:5" ht="15" thickBot="1" x14ac:dyDescent="0.35"/>
    <row r="101" spans="1:5" ht="15" thickBot="1" x14ac:dyDescent="0.35">
      <c r="A101" s="28" t="s">
        <v>35</v>
      </c>
      <c r="B101" s="41">
        <f>Reiserechnung!D24</f>
        <v>0</v>
      </c>
      <c r="C101" s="92" t="s">
        <v>12</v>
      </c>
      <c r="D101" s="93"/>
      <c r="E101" s="29" t="s">
        <v>13</v>
      </c>
    </row>
    <row r="102" spans="1:5" x14ac:dyDescent="0.3">
      <c r="A102" s="8" t="s">
        <v>14</v>
      </c>
      <c r="B102" s="30">
        <f>IF(AND(B101&gt;0,B101&lt;=8),B101,0)</f>
        <v>0</v>
      </c>
      <c r="C102" s="31">
        <v>1.64</v>
      </c>
      <c r="D102" s="32" t="s">
        <v>15</v>
      </c>
      <c r="E102" s="33">
        <f>IF(AND(B101&gt;0,B101&lt;=8),1.64,0)</f>
        <v>0</v>
      </c>
    </row>
    <row r="103" spans="1:5" x14ac:dyDescent="0.3">
      <c r="A103" s="8" t="s">
        <v>16</v>
      </c>
      <c r="B103" s="34">
        <f>IF(B102=0,IF(AND(B101&gt;8,B101&gt;50),50,B101),0)</f>
        <v>0</v>
      </c>
      <c r="C103" s="31">
        <v>0.2</v>
      </c>
      <c r="D103" s="32" t="s">
        <v>17</v>
      </c>
      <c r="E103" s="33">
        <f>B103*C103</f>
        <v>0</v>
      </c>
    </row>
    <row r="104" spans="1:5" x14ac:dyDescent="0.3">
      <c r="A104" s="8" t="s">
        <v>18</v>
      </c>
      <c r="B104" s="34">
        <f>MAX(0,IF(B101&gt;=300,250,B101-50))</f>
        <v>0</v>
      </c>
      <c r="C104" s="31">
        <v>0.1</v>
      </c>
      <c r="D104" s="32" t="s">
        <v>17</v>
      </c>
      <c r="E104" s="33">
        <f>B104*C104</f>
        <v>0</v>
      </c>
    </row>
    <row r="105" spans="1:5" ht="15" thickBot="1" x14ac:dyDescent="0.35">
      <c r="A105" s="8" t="s">
        <v>19</v>
      </c>
      <c r="B105" s="35">
        <f>IF(B101&gt;=300,B101-300,0)</f>
        <v>0</v>
      </c>
      <c r="C105" s="36">
        <v>0.05</v>
      </c>
      <c r="D105" s="37" t="s">
        <v>17</v>
      </c>
      <c r="E105" s="38">
        <f>B105*C105</f>
        <v>0</v>
      </c>
    </row>
    <row r="106" spans="1:5" ht="15" thickBot="1" x14ac:dyDescent="0.35">
      <c r="A106" s="94" t="s">
        <v>20</v>
      </c>
      <c r="B106" s="95"/>
      <c r="C106" s="95"/>
      <c r="D106" s="39"/>
      <c r="E106" s="40">
        <f>IF(SUM(E102:E105)&gt;52,52,SUM(E102:E105))</f>
        <v>0</v>
      </c>
    </row>
    <row r="107" spans="1:5" ht="15" thickBot="1" x14ac:dyDescent="0.35"/>
    <row r="108" spans="1:5" ht="15" thickBot="1" x14ac:dyDescent="0.35">
      <c r="A108" s="28" t="s">
        <v>49</v>
      </c>
      <c r="B108" s="41">
        <f>Reiserechnung!D25</f>
        <v>0</v>
      </c>
      <c r="C108" s="92" t="s">
        <v>12</v>
      </c>
      <c r="D108" s="93"/>
      <c r="E108" s="57" t="s">
        <v>13</v>
      </c>
    </row>
    <row r="109" spans="1:5" x14ac:dyDescent="0.3">
      <c r="A109" s="8" t="s">
        <v>14</v>
      </c>
      <c r="B109" s="30">
        <f>IF(AND(B108&gt;0,B108&lt;=8),B108,0)</f>
        <v>0</v>
      </c>
      <c r="C109" s="31">
        <v>1.64</v>
      </c>
      <c r="D109" s="32" t="s">
        <v>15</v>
      </c>
      <c r="E109" s="33">
        <f>IF(AND(B108&gt;0,B108&lt;=8),1.64,0)</f>
        <v>0</v>
      </c>
    </row>
    <row r="110" spans="1:5" x14ac:dyDescent="0.3">
      <c r="A110" s="8" t="s">
        <v>16</v>
      </c>
      <c r="B110" s="34">
        <f>IF(B109=0,IF(AND(B108&gt;8,B108&gt;50),50,B108),0)</f>
        <v>0</v>
      </c>
      <c r="C110" s="31">
        <v>0.2</v>
      </c>
      <c r="D110" s="32" t="s">
        <v>17</v>
      </c>
      <c r="E110" s="33">
        <f>B110*C110</f>
        <v>0</v>
      </c>
    </row>
    <row r="111" spans="1:5" x14ac:dyDescent="0.3">
      <c r="A111" s="8" t="s">
        <v>18</v>
      </c>
      <c r="B111" s="34">
        <f>MAX(0,IF(B108&gt;=300,250,B108-50))</f>
        <v>0</v>
      </c>
      <c r="C111" s="31">
        <v>0.1</v>
      </c>
      <c r="D111" s="32" t="s">
        <v>17</v>
      </c>
      <c r="E111" s="33">
        <f>B111*C111</f>
        <v>0</v>
      </c>
    </row>
    <row r="112" spans="1:5" ht="15" thickBot="1" x14ac:dyDescent="0.35">
      <c r="A112" s="8" t="s">
        <v>19</v>
      </c>
      <c r="B112" s="35">
        <f>IF(B108&gt;=300,B108-300,0)</f>
        <v>0</v>
      </c>
      <c r="C112" s="36">
        <v>0.05</v>
      </c>
      <c r="D112" s="37" t="s">
        <v>17</v>
      </c>
      <c r="E112" s="38">
        <f>B112*C112</f>
        <v>0</v>
      </c>
    </row>
    <row r="113" spans="1:5" ht="15" thickBot="1" x14ac:dyDescent="0.35">
      <c r="A113" s="94" t="s">
        <v>20</v>
      </c>
      <c r="B113" s="95"/>
      <c r="C113" s="95"/>
      <c r="D113" s="56"/>
      <c r="E113" s="40">
        <f>IF(SUM(E109:E112)&gt;52,52,SUM(E109:E112))</f>
        <v>0</v>
      </c>
    </row>
  </sheetData>
  <sheetProtection algorithmName="SHA-512" hashValue="Nje1l+vLZLK3MoBEXAtUXbf1SoWuKkHO0AllYTnre58uscrqp/EbArNHF4xhOUkYspLt8cFKTfRNbz0T3EUUSQ==" saltValue="giDL4fhyQSpGH+44bQWJSQ==" spinCount="100000" sheet="1" objects="1" scenarios="1"/>
  <protectedRanges>
    <protectedRange sqref="B3" name="Bereich1"/>
    <protectedRange sqref="B10 B24 B31 B38 B45 B52 B59 B66 B73 B80 B87 B94 B101 B17 B108" name="Bereich1_1"/>
  </protectedRanges>
  <mergeCells count="33">
    <mergeCell ref="C108:D108"/>
    <mergeCell ref="A113:C113"/>
    <mergeCell ref="A92:C92"/>
    <mergeCell ref="C94:D94"/>
    <mergeCell ref="A99:C99"/>
    <mergeCell ref="C101:D101"/>
    <mergeCell ref="A106:C106"/>
    <mergeCell ref="C17:D17"/>
    <mergeCell ref="A22:C22"/>
    <mergeCell ref="A71:C71"/>
    <mergeCell ref="C73:D73"/>
    <mergeCell ref="A78:C78"/>
    <mergeCell ref="A29:C29"/>
    <mergeCell ref="C31:D31"/>
    <mergeCell ref="A36:C36"/>
    <mergeCell ref="C38:D38"/>
    <mergeCell ref="A43:C43"/>
    <mergeCell ref="C45:D45"/>
    <mergeCell ref="C24:D24"/>
    <mergeCell ref="C80:D80"/>
    <mergeCell ref="A85:C85"/>
    <mergeCell ref="C87:D87"/>
    <mergeCell ref="A50:C50"/>
    <mergeCell ref="C52:D52"/>
    <mergeCell ref="A57:C57"/>
    <mergeCell ref="C59:D59"/>
    <mergeCell ref="A64:C64"/>
    <mergeCell ref="C66:D66"/>
    <mergeCell ref="G3:M15"/>
    <mergeCell ref="C3:D3"/>
    <mergeCell ref="A8:C8"/>
    <mergeCell ref="C10:D10"/>
    <mergeCell ref="A15:C15"/>
  </mergeCells>
  <pageMargins left="0.7" right="0.7" top="0.78740157499999996" bottom="0.78740157499999996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951ab0e-a8ef-42f4-94ea-38f1bf6e442d" xsi:nil="true"/>
    <lcf76f155ced4ddcb4097134ff3c332f xmlns="c109a0dc-9bfc-4261-8d7a-4c94281980a0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C5DDB6FC6862E4382CA70C71E8CFD37" ma:contentTypeVersion="11" ma:contentTypeDescription="Create a new document." ma:contentTypeScope="" ma:versionID="3b6de3b5a7968db3cfd61547b66fef50">
  <xsd:schema xmlns:xsd="http://www.w3.org/2001/XMLSchema" xmlns:xs="http://www.w3.org/2001/XMLSchema" xmlns:p="http://schemas.microsoft.com/office/2006/metadata/properties" xmlns:ns2="c109a0dc-9bfc-4261-8d7a-4c94281980a0" xmlns:ns3="e951ab0e-a8ef-42f4-94ea-38f1bf6e442d" targetNamespace="http://schemas.microsoft.com/office/2006/metadata/properties" ma:root="true" ma:fieldsID="7f719769920b41850c02ff700015c679" ns2:_="" ns3:_="">
    <xsd:import namespace="c109a0dc-9bfc-4261-8d7a-4c94281980a0"/>
    <xsd:import namespace="e951ab0e-a8ef-42f4-94ea-38f1bf6e442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09a0dc-9bfc-4261-8d7a-4c94281980a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Image Tags" ma:readOnly="false" ma:fieldId="{5cf76f15-5ced-4ddc-b409-7134ff3c332f}" ma:taxonomyMulti="true" ma:sspId="379e1f04-2df2-4294-997c-6897821c744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51ab0e-a8ef-42f4-94ea-38f1bf6e442d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a051472c-110f-4ffe-b81b-2a053ab4c8af}" ma:internalName="TaxCatchAll" ma:showField="CatchAllData" ma:web="e951ab0e-a8ef-42f4-94ea-38f1bf6e442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738D739-0BF1-4178-B2E6-2C84A4CA8F31}">
  <ds:schemaRefs>
    <ds:schemaRef ds:uri="http://schemas.microsoft.com/office/2006/metadata/properties"/>
    <ds:schemaRef ds:uri="http://schemas.microsoft.com/office/infopath/2007/PartnerControls"/>
    <ds:schemaRef ds:uri="e951ab0e-a8ef-42f4-94ea-38f1bf6e442d"/>
    <ds:schemaRef ds:uri="c109a0dc-9bfc-4261-8d7a-4c94281980a0"/>
  </ds:schemaRefs>
</ds:datastoreItem>
</file>

<file path=customXml/itemProps2.xml><?xml version="1.0" encoding="utf-8"?>
<ds:datastoreItem xmlns:ds="http://schemas.openxmlformats.org/officeDocument/2006/customXml" ds:itemID="{E07439B0-F89D-491E-A734-BF4BCA132AF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109a0dc-9bfc-4261-8d7a-4c94281980a0"/>
    <ds:schemaRef ds:uri="e951ab0e-a8ef-42f4-94ea-38f1bf6e442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5FC764F-789E-46BB-BB58-CFD57E3A81C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Reiserechnung</vt:lpstr>
      <vt:lpstr>Beförderungszuschuss</vt:lpstr>
      <vt:lpstr>Reiserechnung!Druckbereich</vt:lpstr>
    </vt:vector>
  </TitlesOfParts>
  <Company>Dioezese Linz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Reindl</dc:creator>
  <cp:lastModifiedBy>Christine Mrazek</cp:lastModifiedBy>
  <cp:lastPrinted>2023-09-18T08:46:43Z</cp:lastPrinted>
  <dcterms:created xsi:type="dcterms:W3CDTF">2015-04-10T07:02:20Z</dcterms:created>
  <dcterms:modified xsi:type="dcterms:W3CDTF">2023-11-16T11:55:47Z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0x0101003C5DDB6FC6862E4382CA70C71E8CFD37</vt:lpwstr>
  </property>
  <property fmtid="{D5CDD505-2E9C-101B-9397-08002B2CF9AE}" pid="3" name="MediaServiceImageTags">
    <vt:lpwstr/>
  </property>
</Properties>
</file>